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G:\sprawy komórek zaangażowanych we wdrażanie FUE\DOI\OIK\Komitet Sterujący 14-20\12.Sprawozdawczość z koordynacji\Sprawozdanie za 2023 r\Sprawozdanie za 2023 do weryfikacji\Zweryfikowane załączniki do sprawozdania\"/>
    </mc:Choice>
  </mc:AlternateContent>
  <xr:revisionPtr revIDLastSave="0" documentId="13_ncr:1_{626DFD3F-B07A-49E1-8DEC-5DB24D1E25A6}" xr6:coauthVersionLast="47" xr6:coauthVersionMax="47" xr10:uidLastSave="{00000000-0000-0000-0000-000000000000}"/>
  <bookViews>
    <workbookView xWindow="28690" yWindow="-110" windowWidth="29020" windowHeight="16420" tabRatio="860" activeTab="5" xr2:uid="{00000000-000D-0000-FFFF-FFFF00000000}"/>
  </bookViews>
  <sheets>
    <sheet name="PD_alokacja_kontraktacja" sheetId="3" r:id="rId1"/>
    <sheet name="PD_PD" sheetId="1" r:id="rId2"/>
    <sheet name="PD_projekty COVID" sheetId="5" r:id="rId3"/>
    <sheet name="PD_ewaluacja" sheetId="6" r:id="rId4"/>
    <sheet name="PD_wskaźniki" sheetId="9" r:id="rId5"/>
    <sheet name="listy" sheetId="10" r:id="rId6"/>
  </sheets>
  <externalReferences>
    <externalReference r:id="rId7"/>
    <externalReference r:id="rId8"/>
  </externalReferences>
  <definedNames>
    <definedName name="_xlnm._FilterDatabase" localSheetId="1" hidden="1">PD_PD!$A$5:$L$27</definedName>
    <definedName name="_xlnm.Print_Area" localSheetId="0">PD_alokacja_kontraktacja!$A$1:$J$11</definedName>
    <definedName name="_xlnm.Print_Area" localSheetId="3">PD_ewaluacja!$A$1:$C$1</definedName>
    <definedName name="_xlnm.Print_Area" localSheetId="1">PD_PD!$A$1:$L$14</definedName>
    <definedName name="PO">'[1]Informacje ogólne'!$K$118:$K$154</definedName>
    <definedName name="skrot">#REF!</definedName>
    <definedName name="skroty_PI" localSheetId="0">'[2]Informacje ogólne'!$N$104:$N$109</definedName>
    <definedName name="skroty_PI" localSheetId="3">'[2]Informacje ogólne'!$N$104:$N$109</definedName>
    <definedName name="skroty_PI">'[2]Informacje ogólne'!$N$104:$N$109</definedName>
    <definedName name="skroty_PP" localSheetId="1">#REF!</definedName>
    <definedName name="skrotyy_P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G27" i="1"/>
  <c r="D10" i="9" l="1"/>
  <c r="D9" i="9"/>
  <c r="D8" i="9"/>
  <c r="G14" i="3" l="1"/>
  <c r="P7" i="5" l="1"/>
  <c r="N7" i="5"/>
  <c r="U8" i="5" l="1"/>
  <c r="U7" i="5" s="1"/>
  <c r="P16" i="3" l="1"/>
  <c r="Q16" i="3"/>
  <c r="O16" i="3"/>
  <c r="H14" i="3"/>
  <c r="G15" i="3" l="1"/>
  <c r="G16" i="3" s="1"/>
  <c r="O7" i="5"/>
  <c r="Q7" i="5"/>
  <c r="D15" i="9" l="1"/>
  <c r="D14" i="9"/>
  <c r="D13" i="9"/>
  <c r="D12" i="9" l="1"/>
  <c r="D11" i="9"/>
  <c r="N13" i="3" l="1"/>
  <c r="I12" i="3"/>
  <c r="N12" i="3" s="1"/>
  <c r="I11" i="3"/>
  <c r="N11" i="3" s="1"/>
  <c r="I9" i="3"/>
  <c r="N9" i="3" s="1"/>
  <c r="I8" i="3"/>
  <c r="N8" i="3" s="1"/>
</calcChain>
</file>

<file path=xl/sharedStrings.xml><?xml version="1.0" encoding="utf-8"?>
<sst xmlns="http://schemas.openxmlformats.org/spreadsheetml/2006/main" count="506" uniqueCount="272">
  <si>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</si>
  <si>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</si>
  <si>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</si>
  <si>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</si>
  <si>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</si>
  <si>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</si>
  <si>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</si>
  <si>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</si>
  <si>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</si>
  <si>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</si>
  <si>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Nr priorytetu inwestycyjnego</t>
  </si>
  <si>
    <t>Kategoria interwencji</t>
  </si>
  <si>
    <t>Działanie - nazwa</t>
  </si>
  <si>
    <t>Działanie - kod</t>
  </si>
  <si>
    <t>Tabela 2. Działania uzgodnione w Planie działań dla obszaru zdrowie w ramach Regionalnego Programu Operacyjnego</t>
  </si>
  <si>
    <t>Rok, którego roku dot. PD</t>
  </si>
  <si>
    <t xml:space="preserve">Komentarz, np. konkurs potwórzony / unieważniony; projekt pozakonkursowy nie został przyjęty itp.. 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</si>
  <si>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</si>
  <si>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</si>
  <si>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</si>
  <si>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</si>
  <si>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</si>
  <si>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</si>
  <si>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</si>
  <si>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</si>
  <si>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</si>
  <si>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</si>
  <si>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</si>
  <si>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</si>
  <si>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</si>
  <si>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</si>
  <si>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</si>
  <si>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</si>
  <si>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</si>
  <si>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</si>
  <si>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</si>
  <si>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</si>
  <si>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</si>
  <si>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</si>
  <si>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w przygotowaniu</t>
  </si>
  <si>
    <t>Tak/Nie</t>
  </si>
  <si>
    <t>liczba respiratorów</t>
  </si>
  <si>
    <t>w trakcie realizacji</t>
  </si>
  <si>
    <t>zakończony</t>
  </si>
  <si>
    <t>Zakres</t>
  </si>
  <si>
    <t>NIE</t>
  </si>
  <si>
    <t xml:space="preserve">Tabela 3. Wykaz działań na rzecz COVID-19 na podstawie informacji przekazanych do SKS </t>
  </si>
  <si>
    <t>Tabela 4: Ewaluacje w ochronie zdrowia</t>
  </si>
  <si>
    <t xml:space="preserve">Tabela 5: Wybrane efekty działań </t>
  </si>
  <si>
    <t>TAK</t>
  </si>
  <si>
    <t>TAK/NIE/NIE DOTYCZY</t>
  </si>
  <si>
    <t>NIE DOTYCZY</t>
  </si>
  <si>
    <t>Kolumna1</t>
  </si>
  <si>
    <t>Jeżeli tak proszę o krótką informację o wynikach ewaluacji (5 zdań)</t>
  </si>
  <si>
    <t>Poziom wykonania wskaźnika [%]</t>
  </si>
  <si>
    <t xml:space="preserve"> </t>
  </si>
  <si>
    <t>Komentarz</t>
  </si>
  <si>
    <t>Poddziałanie - kod</t>
  </si>
  <si>
    <t>Poddziałanie - nazwa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</si>
  <si>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</si>
  <si>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</si>
  <si>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Ogółem</t>
  </si>
  <si>
    <t>Zgodnie z planami IP/IZ środki dedykowane wyłącznie obszarowi zdrowie 
- budżet państwa [euro]</t>
  </si>
  <si>
    <t>Zgodnie z planami IP/IZ środki dedykowane wyłącznie obszarowi zdrowie 
- inne [euro]</t>
  </si>
  <si>
    <t>9 = [10+11+12]</t>
  </si>
  <si>
    <t>14 = [7+8+9+13]</t>
  </si>
  <si>
    <t>Miejsce na komentarz (m.in. w zakresie ewentualnych zmian)</t>
  </si>
  <si>
    <t>Wsparcie UE [euro] - alokacja</t>
  </si>
  <si>
    <t>Krajowe środki publiczne [euro] - alokacja</t>
  </si>
  <si>
    <t>Krajowe środki prywatne [euro] - alokacja</t>
  </si>
  <si>
    <t>Finansowanie ogółem [euro] 
Zgodnie z planami IP/IZ środki dedykowane wyłącznie obszarowi zdrowie 
- finansowanie ogółem [euro] - alokacja</t>
  </si>
  <si>
    <t xml:space="preserve">Wartość podpisanych umów - wsparcie UE [pln] </t>
  </si>
  <si>
    <t>Wartość podpisanych umów - wartośc wydatków kwalifikowalnych [pln]</t>
  </si>
  <si>
    <t>Wartość podpisanych umów - wartośc wydatków ogółem [pln]</t>
  </si>
  <si>
    <t xml:space="preserve">Tabela 1: Alokacja i kontraktacja w ramach  Regionalnego Programu Operacyjnego </t>
  </si>
  <si>
    <t>Zakres/nazwa</t>
  </si>
  <si>
    <r>
      <t>Zgodnie z planami IP/IZ środki dedykowane wyłącznie obszarowi zdrowie 
-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Arial"/>
        <family val="2"/>
        <charset val="238"/>
      </rPr>
      <t>budżet jst [euro]</t>
    </r>
  </si>
  <si>
    <t>RPPD.02.05.00</t>
  </si>
  <si>
    <t>Aktywne i zdrowe starzenie się</t>
  </si>
  <si>
    <t>*** RPPD.02.05.00 - Brak poddziałania ***</t>
  </si>
  <si>
    <t xml:space="preserve">8vi </t>
  </si>
  <si>
    <t>-</t>
  </si>
  <si>
    <t>RPPD.07.02.00</t>
  </si>
  <si>
    <t>Rozwój usług społecznych</t>
  </si>
  <si>
    <t>RPPD.07.02.01</t>
  </si>
  <si>
    <t>Rozwój usług społecznych i zdrowotnych na rzecz osób zagrożonych wykluczeniem społecznym</t>
  </si>
  <si>
    <t xml:space="preserve">9iv </t>
  </si>
  <si>
    <t>RPPD.08.01.00</t>
  </si>
  <si>
    <t>Rozwój usług publicznych świadczonych drogą elektroniczną</t>
  </si>
  <si>
    <t>081</t>
  </si>
  <si>
    <t xml:space="preserve">2c </t>
  </si>
  <si>
    <t>RPPD.08.04.00</t>
  </si>
  <si>
    <t>Infrastruktura społeczna</t>
  </si>
  <si>
    <t>RPPD.08.04.01</t>
  </si>
  <si>
    <t>Infrastruktura ochrony zdrowia</t>
  </si>
  <si>
    <t>053</t>
  </si>
  <si>
    <t xml:space="preserve">9a </t>
  </si>
  <si>
    <t>RPPD.08.04.02</t>
  </si>
  <si>
    <t>Infrastruktura usług socjalnych i zdrowotnych w obszarze BOF</t>
  </si>
  <si>
    <t>RPPD.11.01.00</t>
  </si>
  <si>
    <t>Wspieranie odbudowy gospodarki regionu w związku z pandemią COVID-19</t>
  </si>
  <si>
    <t>*** RPPD.11.01.00 - Brak poddziałania ***</t>
  </si>
  <si>
    <t>13i</t>
  </si>
  <si>
    <t>Nazwa Programu: Regionalny Program Operacyjny Województwa Podlaskiego na lata 2014-2020</t>
  </si>
  <si>
    <t>PI 8vi</t>
  </si>
  <si>
    <t>RPO WPD.2.K.5</t>
  </si>
  <si>
    <t>K</t>
  </si>
  <si>
    <t>Narzędzie 5</t>
  </si>
  <si>
    <t>Wsparcie realizacji krajowych programów profilaktycznych w kierunku wczesnego wykrywania nowotworu szyjki macicy, piersi i jelita grubego</t>
  </si>
  <si>
    <t>IV kwartał 2016</t>
  </si>
  <si>
    <t>20/2016</t>
  </si>
  <si>
    <t>V posiedzenie KS</t>
  </si>
  <si>
    <t>PI 9a</t>
  </si>
  <si>
    <t>RPO WPD.8.K.2</t>
  </si>
  <si>
    <t>Narzędzie 13</t>
  </si>
  <si>
    <t>Inwestycje w ramach infrastruktury dedykowanej osobom dorosłym w obszarze chorób, które są istotną przyczyną dezaktywizacji zawodowej tj. w zakresie chorób układu krążenia, nowotworowego, chorób układu kostno-stawowo-mięśniowego, chorób układu oddechowego, chorób psychicznych</t>
  </si>
  <si>
    <t>69/2016</t>
  </si>
  <si>
    <t>X posiedzenie KS</t>
  </si>
  <si>
    <t>RPO WPD.2.K.1</t>
  </si>
  <si>
    <t>Narzędzie 2_x000D_, Narzędzie 3_x000D_, Narzędzie 4</t>
  </si>
  <si>
    <t>Realizacja Regionalnych Programów Zdrowotnych w zakresie chorób odkleszczowych, zaburzeń nerwicowych, rehabilitacji osób dotkniętych chorobą onkologiczną , wzmocnienia potencjału zdrowia osób pracujących (konkurs został już uzgodniony w ramach KS)</t>
  </si>
  <si>
    <t>I kwartał 2017</t>
  </si>
  <si>
    <t>15/2017/XII</t>
  </si>
  <si>
    <t>XII posiedzenie KS</t>
  </si>
  <si>
    <t>RPO WPD.2.K.6</t>
  </si>
  <si>
    <t xml:space="preserve">Wsparcie realizacji krajowych programów profilaktycznych w kierunku wczesnego wykrywania nowotworu szyjki macicy, piersi i jelita grubego </t>
  </si>
  <si>
    <t>II kwartał 2017</t>
  </si>
  <si>
    <t>RPO WPD.8.K.1</t>
  </si>
  <si>
    <t>Narzędzie 14</t>
  </si>
  <si>
    <t>Inwestycje uzupełniające interwencję EFS w zakresie profilaktyki, wczesnej diagnostyki, leczenia chorób cywilizacyjnych oraz ograniczających aktywność zawodową (Konkurs został już uzgodniony w ramach KS)</t>
  </si>
  <si>
    <t>III kw 2017</t>
  </si>
  <si>
    <t>RPO WPD.8.K.3</t>
  </si>
  <si>
    <t>Narzędzie 16</t>
  </si>
  <si>
    <t>Inwestycje w zakresie ginekologii, położnictwa, neonatologii, pediatrii oraz w innych obszarach, gdzie występuje leczenie dzieci</t>
  </si>
  <si>
    <t>IV kw. 2017 r.</t>
  </si>
  <si>
    <t>36/2017/XIII</t>
  </si>
  <si>
    <t>XIII posiedzenie KS</t>
  </si>
  <si>
    <t>RPO WPD.8.K.4</t>
  </si>
  <si>
    <t>Narzędzie 17</t>
  </si>
  <si>
    <t>Inwestycje służące przejściu z usług instytucjonalnych do usług na poziomie społeczności lokalnych głównie w zakresie świadczeń realizowanych w POZ ukierunkowanych na wszystkie problemy zdrowotne dorosłych i dzieci (opieka koordynowana z uwzględnieniem zintegrowanych form opieki środowiskowej),
np. inwestycje wprowadzające zmiany w sposobie zapewniania opieki i wsparcia dla pacjentów przebywających w zakładach opieki pielęgnacyjnej i długoterminowej zastępujące te zakłady usługami rodzinnymi świadczonymi na poziomie społeczności lokalnych (dostosowanie opieki zdrowotnej do problemów zdrowotnych pacjentów poprzez stosowanie tańszych lecz równie skutecznych metod leczenia)</t>
  </si>
  <si>
    <t>I kw. 2018 r.</t>
  </si>
  <si>
    <t>58/2017/XIV</t>
  </si>
  <si>
    <t>XIV posiedzenie KS</t>
  </si>
  <si>
    <t>PI 9iv</t>
  </si>
  <si>
    <t>RPO WPD.7.K.1</t>
  </si>
  <si>
    <t>Narzędzie 19</t>
  </si>
  <si>
    <t xml:space="preserve">Wdrażanie programów polityki zdrowotnej w zakresie wczesnego wykrywania wad rozwojowych dzieci obejmujących usługi edukacyjne, lecznicze i rehabilitacyjne skierowane do rodzin z dziećmi zagrożonymi niepełnosprawnością i z niepełnosprawnościami </t>
  </si>
  <si>
    <t xml:space="preserve"> II kw. 2018 r. </t>
  </si>
  <si>
    <t>47/2017/O</t>
  </si>
  <si>
    <t>tryb obiegowy</t>
  </si>
  <si>
    <t xml:space="preserve"> IV kw. 2018 r. </t>
  </si>
  <si>
    <t>RPO WPD.2.K.7</t>
  </si>
  <si>
    <t>I kw. 2018</t>
  </si>
  <si>
    <t>75/2017/XV</t>
  </si>
  <si>
    <t>XV posiedzenie KS</t>
  </si>
  <si>
    <t>RPO WPD.2.K.8</t>
  </si>
  <si>
    <t>Narzędzie 4</t>
  </si>
  <si>
    <t>Realizacja Regionalnego Programu Polityki Zdrowotnej ukierunkowanego na profilaktykę zaburzeń nerwicowych związanych ze stresem i pod postacią somatyczną u osób pracujących na terenie województwa podlaskiego</t>
  </si>
  <si>
    <t>IV kw. 2018</t>
  </si>
  <si>
    <t>19/2018/XVI</t>
  </si>
  <si>
    <t>XVI posiedzenie KS</t>
  </si>
  <si>
    <t>RPO WPD.8.K.5</t>
  </si>
  <si>
    <t>Inwestycje w ramach infrastruktury dedykowanej osobom dorosłym w obszarze chorób, które są istotną przyczyną dezaktywizacji zawodowej tj. w zakresie chorób układu krążenia, chorób nowotworowych, chorób układu kostno-stawowo-mięśniowego, chorób układu oddechowego, chorób psychicznych</t>
  </si>
  <si>
    <t>RPO WPD.8.K.6</t>
  </si>
  <si>
    <t>Inwestycje w zakresie geriatrii, opieki długoterminowej oraz opieki paliatywnej i hospicyjnej</t>
  </si>
  <si>
    <t>II kw. 2018</t>
  </si>
  <si>
    <t>RPO WPD.8.K.7</t>
  </si>
  <si>
    <t>Inwestycje w ramach infrastruktury dedykowanej osobom dorosłym w obszarze chorób, które są istotną przyczyną dezaktywizacji zawodowej tj. w zakresie chorób nowotworowych</t>
  </si>
  <si>
    <t>III kwartał 2018</t>
  </si>
  <si>
    <t>35/2018/XVII</t>
  </si>
  <si>
    <t>XVII posiedzenie KS</t>
  </si>
  <si>
    <t>RPO WPD.8.P.1</t>
  </si>
  <si>
    <t>P</t>
  </si>
  <si>
    <t>Budowa Centrum Psychiatrii  Dzieci i Młodzieży przy  Uniwersyteckim Dziecięcym Szpitalu Klinicznym w Białymstoku</t>
  </si>
  <si>
    <t>RPO WPD.7.K.2</t>
  </si>
  <si>
    <t>Narzędzie 18</t>
  </si>
  <si>
    <t>Wsparcie deinstytucjonalizacji opieki medycznej nad osobami niesamodzielnymi poprzez tworzenie dziennych domów opieki medycznej</t>
  </si>
  <si>
    <t>III kw. 2018</t>
  </si>
  <si>
    <t>RPO WPD.2.K.10</t>
  </si>
  <si>
    <t>Narzędzie 2, Narzędzie 3</t>
  </si>
  <si>
    <t>Profilaktyka chorób odkleszczowych i eliminowanie skutków ich występowania w najbardziej zagrożonych grupach ryzyka województwa podlaskiego</t>
  </si>
  <si>
    <t>II kwartał 2019</t>
  </si>
  <si>
    <t>22/2019/O</t>
  </si>
  <si>
    <t>67/2018/XIX</t>
  </si>
  <si>
    <t>XIX posiedzenie KS</t>
  </si>
  <si>
    <t>RPO WPD.7.K.3</t>
  </si>
  <si>
    <t>I kwartał 2019</t>
  </si>
  <si>
    <t>RPO WPD.7.K.4</t>
  </si>
  <si>
    <t xml:space="preserve">Wdrażanie programów polityki zdrowotnej w zakresie wczesnego wykrywania wad rozwojowych dzieci obejmujących usługi edukacyjne, lecznicze i rehabilitacyjne skierowane do rodzin z dziećmi zagrożonymi niepełnosprawnością i z niepełnosprawnościami  </t>
  </si>
  <si>
    <t>III kwartał 2019</t>
  </si>
  <si>
    <t>RPO WPD.8.K.8</t>
  </si>
  <si>
    <t>Narzędzie 13, Narzędzie 14</t>
  </si>
  <si>
    <t>Inwestycje w zakresie opieki szpitalnej</t>
  </si>
  <si>
    <t>I kwartał 2020</t>
  </si>
  <si>
    <t>XXIII posiedzenie KS</t>
  </si>
  <si>
    <t>PI REACT-EU</t>
  </si>
  <si>
    <t>RPO WPD.11.P.1</t>
  </si>
  <si>
    <t>REACT-EU</t>
  </si>
  <si>
    <t>Wsparcie podmiotów leczniczych realizujących świadczenia z zakresu rehabilitacji po przebytej chorobie COVID-19 na terenie województwa podlaskiego</t>
  </si>
  <si>
    <t>I kwartał 2022</t>
  </si>
  <si>
    <t>1/2022/O</t>
  </si>
  <si>
    <t>Podlaskie</t>
  </si>
  <si>
    <t>9a</t>
  </si>
  <si>
    <t>projekt pozakonkursowy</t>
  </si>
  <si>
    <t xml:space="preserve">Nie </t>
  </si>
  <si>
    <t>Samorząd Województwa Podlaskiego</t>
  </si>
  <si>
    <t>Białystok</t>
  </si>
  <si>
    <t>Poprawa sytuacji epidemiologicznej w związku z zagrożeniem spowodowanym przez koronawirus SARS-CoV-2 na terenie województwa podlaskiego</t>
  </si>
  <si>
    <t>Zakup sprzętu i aparaturę medyczną m.in.: respiratory, defibrylatory, inhalatory, nebulizatory;
Zakup środków ochrony osobistej i jednorazowego użytku m.in.: fartuchy, kombinezony, maseczki; 
Zakup specjalistycznych środków transportu;
Dokonania niezbędnych prac modernizacyjno-remontowych.</t>
  </si>
  <si>
    <t>Tak</t>
  </si>
  <si>
    <t xml:space="preserve">Szpital Ogólny im. dr Witolda Ginela w Grajewie </t>
  </si>
  <si>
    <t>Grajewo</t>
  </si>
  <si>
    <t>Nie</t>
  </si>
  <si>
    <t>Samodzielny Publiczny Zakład Opieki Zdrowotnej w Augustowie</t>
  </si>
  <si>
    <t>Augustów</t>
  </si>
  <si>
    <t xml:space="preserve">Samodzielny Publiczny Zakład Opieki Zdrowotnej w Hajnówce </t>
  </si>
  <si>
    <t>Hajnówka</t>
  </si>
  <si>
    <t xml:space="preserve">Samodzielny Publiczny Zakład Opieki Zdrowotnej w Bielsku Podlaskim </t>
  </si>
  <si>
    <t>Bielsk Podlaski</t>
  </si>
  <si>
    <t>Szpital Wojewódzki im. dr. Ludwika Rydygiera w Suwałkach</t>
  </si>
  <si>
    <t>Suwałki</t>
  </si>
  <si>
    <t xml:space="preserve">Szpital Wojewódzki im. Kardynała Stefana Wyszyńskiego w Łomży </t>
  </si>
  <si>
    <t>Łomża</t>
  </si>
  <si>
    <t xml:space="preserve">Uniwersytecki Szpital Kliniczny w Białymstoku </t>
  </si>
  <si>
    <t xml:space="preserve">Uniwersytecki Dziecięcy Szpital Kliniczny im. L. Zamenhofa w Białymstoku </t>
  </si>
  <si>
    <t xml:space="preserve">Wojewódzka Stacja Pogotowia Ratunkowego SP ZOZ w Suwałkach </t>
  </si>
  <si>
    <t xml:space="preserve">Wojewódzka Stacja Pogotowia Ratunkowego Samodzielny Publiczny Zakład Opieki Zdrowotnej w Łomży </t>
  </si>
  <si>
    <t xml:space="preserve">Samodzielny Publiczny Zakład Opieki Zdrowotnej Wojewódzka Stacja Pogotowia Ratunkowego w Białymstoku </t>
  </si>
  <si>
    <t>Stowarzyszenie Pomocy Rodzinom „Nadzieja” w Łomży</t>
  </si>
  <si>
    <t>Samodzielny Publiczny Zakład Opieki Zdrowotnej w Sejnach</t>
  </si>
  <si>
    <t>Sejny</t>
  </si>
  <si>
    <t>8vi</t>
  </si>
  <si>
    <t>Konkurs</t>
  </si>
  <si>
    <t>Nr 22/2019/O</t>
  </si>
  <si>
    <t>Województwo Podlaskie</t>
  </si>
  <si>
    <t>podmioty z sekcji "Rolnictwo, leśnictwo, łowiectwo, rybactwo"</t>
  </si>
  <si>
    <t>woj. podlaskie</t>
  </si>
  <si>
    <t>W ramach projektu dodano działania dot. wsparcia przeciwdziałającego COVID-19.</t>
  </si>
  <si>
    <t>Liczba osób objętych programem zdrowotnym dzięki EFS (os.)</t>
  </si>
  <si>
    <t>Liczba osób, które dzięki interwencji EFS zgłosiły się na badanie profilaktyczne (os.)</t>
  </si>
  <si>
    <t>Ludność objęta ulepszonymi usługami zdrowotnymi (os.)</t>
  </si>
  <si>
    <t>Nakłady inwestycyjne na zakup aparatury medycznej (zł)</t>
  </si>
  <si>
    <t>Liczba wspartych podmiotów leczniczych (szt.)</t>
  </si>
  <si>
    <t>Liczba osób zagrożonych ubóstwem lub wykluczeniem społecznym objętych usługami zdrowotnymi w programie (os.)</t>
  </si>
  <si>
    <t>Liczba wspartych w programie miejsc świadczenia usług zdrowotnych, istniejących po zakończeniu projektu (szt.)</t>
  </si>
  <si>
    <t>Samodzielny Publiczny Zakład Opieki Zdrowotnej Ministerstwa Spraw Wewnętrznych i Administracji w Białymstoku im. Mariana Zyndrama- Kościałkowskiego</t>
  </si>
  <si>
    <t xml:space="preserve">Zakup środków ochrony osobistej m.in.: maseczki, płyny do dezynfekcji.
</t>
  </si>
  <si>
    <t>Wskaźnik dla działań REACT-EU w obszarze zdrowia.</t>
  </si>
  <si>
    <t>Wartość zakupionego sprzętu medycznego (całkowity koszt publiczny) (CV 2) (EUR)</t>
  </si>
  <si>
    <t>SUMA euro</t>
  </si>
  <si>
    <t>SUMA pln</t>
  </si>
  <si>
    <t>brak poddziałania</t>
  </si>
  <si>
    <t>56/2019/XXIII</t>
  </si>
  <si>
    <t xml:space="preserve">IV kw. 2016 r. </t>
  </si>
  <si>
    <t>kurs (wg tabeli NBP 251/A/NBP/2023 z dnia 2023-12-29)</t>
  </si>
  <si>
    <t>Wartość osiągnięta (stan na 31.12.2023 r.)</t>
  </si>
  <si>
    <t>Wartość docelowa (stan na 31.12.2023 r.)</t>
  </si>
  <si>
    <t>Czy w 2023 r. realizowali Państwo ewaluację z zakresu ochrony zdrowia (w całości lub częściowo poświęconej wsparciu ze środków UE ochrony zdrowia)?</t>
  </si>
  <si>
    <t>Konkurs zakończony.  
W wyniku ogłoszonego naboru żaden projekt nie otrzymał wsparcia.</t>
  </si>
  <si>
    <t>Konkurs zakończony. Zostały zawarte umowy o dofinansowanie.</t>
  </si>
  <si>
    <t>Konkurs zakończony.  
W wyniku ogłoszonego naboru żaden wniosek nie otrzymał wsparcia.</t>
  </si>
  <si>
    <t>Konkurs zakończony. 
Zostały zawarte umowy o dofinansowanie.</t>
  </si>
  <si>
    <t>Konkurs zakończony. 
Została zawarta umowa o dofinansowanie.</t>
  </si>
  <si>
    <t>Została zawarta umowa o dofinansowanie.</t>
  </si>
  <si>
    <t>Nabór zakończony. Została zawarta umowa o dofinansowanie.</t>
  </si>
  <si>
    <t>Konkurs zakończony. Projekt złożony w odpowiedzi na nabór, nie został wybrany do dofinansowania.</t>
  </si>
  <si>
    <t>Nabór zakończony. Zostały zawarte umowy o dofinansowanie.</t>
  </si>
  <si>
    <t>38 429 osób (85,90%)</t>
  </si>
  <si>
    <t xml:space="preserve">suma </t>
  </si>
  <si>
    <r>
      <rPr>
        <sz val="9"/>
        <rFont val="Arial"/>
        <family val="2"/>
        <charset val="238"/>
      </rPr>
      <t xml:space="preserve">Konkurs zakończony. </t>
    </r>
    <r>
      <rPr>
        <strike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Zostały zawarte umowy o dofinansowanie.</t>
    </r>
  </si>
  <si>
    <r>
      <t>W 2023 roku zostało zrealizowane badanie ewaluacyjne pn.</t>
    </r>
    <r>
      <rPr>
        <i/>
        <sz val="11"/>
        <rFont val="Calibri"/>
        <family val="2"/>
        <charset val="238"/>
        <scheme val="minor"/>
      </rPr>
      <t xml:space="preserve"> "Ocena efektów wsparcia Regionalnych Programów Polityki Zdrowotnej wdrażanych w województwie podlaskim"</t>
    </r>
    <r>
      <rPr>
        <sz val="11"/>
        <rFont val="Calibri"/>
        <family val="2"/>
        <charset val="238"/>
        <scheme val="minor"/>
      </rPr>
      <t>.
Przedmiotem badania była ocena rezultatów przedsięwzięć, podejmowanych w ramach działań 2.5  Aktywne i zdrowe starzenie się i 7.2 Rozwój usług społecznych  RPOWP 2014-2020, zmierzających do zwiększenia zdolności zatrudnieniowej oraz przedłużenia wieku aktywności zawodowej mieszkańców województwa podlaskiego.
Badaniem objętych było pięć Regionalnych Programów Polityki Zdrowotnej (RPPZ) realizowanych w województwie podlaskim:
1.	Program profilaktyki chorób odkleszczowych i eliminowania skutków ich występowania w najbardziej zagrożonych grupach ryzyka województwa podlaskiego;
2.	Regionalny Program Polityki Zdrowotnej ukierunkowany na profilaktykę zaburzeń nerwicowych związanych ze stresem i pod postacią somatyczną u osób pracujących na terenie województwa podlaskiego;
3.	Regionalny Program Polityki Zdrowotnej Województwa Podlaskiego ukierunkowany na wzmocnienie potencjału zdrowia osób pracujących w województwie podlaskim;
4.	Program Polityki Zdrowotnej Województwa Podlaskiego ukierunkowany na rehabilitację ułatwiającą powroty do pracy osób z chorobą onkologiczną;
5.	Program profilaktyki nabytych wad postawy skierowany do dzieci w wieku 5-14 lat z terenu województwa podlaskiego.
Głównym celem badania była ocena rezultatów i produktów wdrożenia wskazanych powyżej programów.
Wyniki badania wskazały, że zrealizowana interwencja w dużym stopniu przyczyniła się do wzrostu poziomu świadomości uczestników programów zdrowotnych na temat roli i znaczenia profilaktyki i leczenia w zachowaniu zdrowia. Dzięki programom zdrowotnym, wdrażanym przez samorząd województwa, zwiększył się dostęp do usług zdrowotnych w Podlaskiem, poprzez finansowanie w ramach programów zdrowotnych świadczeń niedostępnych lub trudno dostępnych w ramach NFZ.
W wyniku realizacji badania sformułowano sześć rekomendacji mających na celu poprawę jakości i efektywności wdrażania RPPZ w perspektywie finansowej 2021-2027.</t>
    </r>
  </si>
  <si>
    <r>
      <t xml:space="preserve">Wskaźnik mierzony w odniesieniu do wskaźnika </t>
    </r>
    <r>
      <rPr>
        <i/>
        <sz val="10"/>
        <rFont val="Arial"/>
        <family val="2"/>
        <charset val="238"/>
      </rPr>
      <t xml:space="preserve">Liczba osób objętych programem zdrowotnym dzięki EFS </t>
    </r>
    <r>
      <rPr>
        <sz val="10"/>
        <rFont val="Arial"/>
        <family val="2"/>
        <charset val="238"/>
      </rPr>
      <t xml:space="preserve">tj. 
(38 429 osób : 44 736 osób)*100=85,90%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</si>
</sst>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z_ł_-;\-* #,##0.00\ _z_ł_-;_-* &quot;-&quot;??\ _z_ł_-;_-@_-"/>
    <numFmt numFmtId="165" formatCode="#,##0.00\ _z_ł"/>
    <numFmt numFmtId="166" formatCode="0.0000"/>
    <numFmt numFmtId="167" formatCode="0.0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u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 tint="0.24997711111789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6" tint="-0.249977111117893"/>
      <name val="Calibri"/>
      <family val="2"/>
      <charset val="238"/>
      <scheme val="minor"/>
    </font>
    <font>
      <sz val="10"/>
      <color theme="6" tint="-0.249977111117893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 tint="0.249977111117893"/>
      <name val="Calibri"/>
      <family val="2"/>
      <scheme val="minor"/>
    </font>
    <font>
      <sz val="14"/>
      <name val="Calibri"/>
      <family val="2"/>
      <scheme val="minor"/>
    </font>
    <font>
      <sz val="14"/>
      <color theme="6" tint="-0.249977111117893"/>
      <name val="Calibri"/>
      <family val="2"/>
      <scheme val="minor"/>
    </font>
    <font>
      <sz val="9"/>
      <color rgb="FFFF0000"/>
      <name val="Arial"/>
      <family val="2"/>
      <charset val="238"/>
    </font>
    <font>
      <strike/>
      <sz val="9"/>
      <name val="Arial"/>
      <family val="2"/>
      <charset val="238"/>
    </font>
    <font>
      <i/>
      <sz val="11"/>
      <name val="Calibri"/>
      <family val="2"/>
      <charset val="238"/>
      <scheme val="minor"/>
    </font>
    <font>
      <i/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theme="6" tint="0.79998168889431442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40">
    <xf numFmtId="0" fontId="0" fillId="0" borderId="0" xfId="0"/>
    <xf numFmtId="0" fontId="4" fillId="0" borderId="0" xfId="0" applyFont="1"/>
    <xf numFmtId="0" fontId="6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164" fontId="3" fillId="0" borderId="0" xfId="1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/>
    </xf>
    <xf numFmtId="0" fontId="13" fillId="0" borderId="0" xfId="0" applyFont="1"/>
    <xf numFmtId="0" fontId="1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3" fillId="4" borderId="16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8" fillId="5" borderId="25" xfId="0" applyFont="1" applyFill="1" applyBorder="1" applyAlignment="1">
      <alignment horizontal="center"/>
    </xf>
    <xf numFmtId="0" fontId="17" fillId="6" borderId="30" xfId="0" applyFont="1" applyFill="1" applyBorder="1" applyAlignment="1">
      <alignment horizontal="center" vertical="center"/>
    </xf>
    <xf numFmtId="0" fontId="17" fillId="6" borderId="29" xfId="0" applyFont="1" applyFill="1" applyBorder="1" applyAlignment="1">
      <alignment horizontal="center" vertical="center"/>
    </xf>
    <xf numFmtId="4" fontId="18" fillId="7" borderId="25" xfId="1" applyNumberFormat="1" applyFont="1" applyFill="1" applyBorder="1"/>
    <xf numFmtId="0" fontId="3" fillId="0" borderId="11" xfId="4" applyFont="1" applyBorder="1" applyAlignment="1">
      <alignment horizontal="left" wrapText="1"/>
    </xf>
    <xf numFmtId="0" fontId="3" fillId="0" borderId="12" xfId="4" applyFont="1" applyBorder="1" applyAlignment="1">
      <alignment horizontal="left" wrapText="1"/>
    </xf>
    <xf numFmtId="0" fontId="3" fillId="0" borderId="9" xfId="4" applyFont="1" applyBorder="1" applyAlignment="1">
      <alignment horizontal="left" wrapText="1"/>
    </xf>
    <xf numFmtId="0" fontId="3" fillId="0" borderId="1" xfId="4" applyFont="1" applyBorder="1" applyAlignment="1">
      <alignment horizontal="left" wrapText="1"/>
    </xf>
    <xf numFmtId="0" fontId="3" fillId="0" borderId="14" xfId="4" applyFont="1" applyBorder="1" applyAlignment="1">
      <alignment horizontal="left" wrapText="1"/>
    </xf>
    <xf numFmtId="0" fontId="3" fillId="0" borderId="20" xfId="0" applyFont="1" applyBorder="1" applyAlignment="1">
      <alignment wrapText="1"/>
    </xf>
    <xf numFmtId="0" fontId="3" fillId="0" borderId="24" xfId="0" applyFont="1" applyBorder="1" applyAlignment="1">
      <alignment wrapText="1"/>
    </xf>
    <xf numFmtId="0" fontId="3" fillId="0" borderId="21" xfId="0" applyFont="1" applyBorder="1" applyAlignment="1">
      <alignment wrapText="1"/>
    </xf>
    <xf numFmtId="0" fontId="3" fillId="0" borderId="21" xfId="4" applyFont="1" applyBorder="1" applyAlignment="1">
      <alignment horizontal="left" wrapText="1"/>
    </xf>
    <xf numFmtId="49" fontId="3" fillId="0" borderId="21" xfId="0" quotePrefix="1" applyNumberFormat="1" applyFont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4" fontId="3" fillId="0" borderId="12" xfId="4" applyNumberFormat="1" applyFont="1" applyBorder="1" applyAlignment="1">
      <alignment horizontal="right"/>
    </xf>
    <xf numFmtId="4" fontId="3" fillId="0" borderId="1" xfId="4" applyNumberFormat="1" applyFont="1" applyBorder="1" applyAlignment="1">
      <alignment horizontal="right" wrapText="1"/>
    </xf>
    <xf numFmtId="4" fontId="3" fillId="0" borderId="1" xfId="4" applyNumberFormat="1" applyFont="1" applyBorder="1" applyAlignment="1">
      <alignment horizontal="right"/>
    </xf>
    <xf numFmtId="164" fontId="3" fillId="0" borderId="1" xfId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3" fillId="0" borderId="21" xfId="0" applyNumberFormat="1" applyFont="1" applyBorder="1" applyAlignment="1">
      <alignment horizontal="right" wrapText="1"/>
    </xf>
    <xf numFmtId="0" fontId="3" fillId="0" borderId="13" xfId="4" applyFont="1" applyBorder="1" applyAlignment="1">
      <alignment horizontal="left" wrapText="1"/>
    </xf>
    <xf numFmtId="10" fontId="3" fillId="0" borderId="10" xfId="2" applyNumberFormat="1" applyFont="1" applyFill="1" applyBorder="1" applyAlignment="1">
      <alignment horizontal="left" wrapText="1"/>
    </xf>
    <xf numFmtId="0" fontId="3" fillId="0" borderId="10" xfId="4" applyFont="1" applyBorder="1" applyAlignment="1">
      <alignment horizontal="left" wrapText="1"/>
    </xf>
    <xf numFmtId="10" fontId="3" fillId="0" borderId="22" xfId="2" applyNumberFormat="1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4" fontId="3" fillId="0" borderId="1" xfId="1" applyNumberFormat="1" applyFont="1" applyFill="1" applyBorder="1" applyAlignment="1">
      <alignment horizontal="right" wrapText="1"/>
    </xf>
    <xf numFmtId="0" fontId="3" fillId="0" borderId="1" xfId="1" applyNumberFormat="1" applyFont="1" applyFill="1" applyBorder="1" applyAlignment="1">
      <alignment horizontal="right" wrapText="1"/>
    </xf>
    <xf numFmtId="4" fontId="8" fillId="5" borderId="26" xfId="0" applyNumberFormat="1" applyFont="1" applyFill="1" applyBorder="1" applyAlignment="1">
      <alignment horizontal="right"/>
    </xf>
    <xf numFmtId="4" fontId="8" fillId="5" borderId="27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0" fontId="11" fillId="0" borderId="3" xfId="0" applyFont="1" applyBorder="1" applyAlignment="1">
      <alignment horizontal="left" wrapText="1"/>
    </xf>
    <xf numFmtId="0" fontId="11" fillId="0" borderId="3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5" fillId="3" borderId="19" xfId="0" applyFont="1" applyFill="1" applyBorder="1"/>
    <xf numFmtId="0" fontId="11" fillId="3" borderId="10" xfId="0" applyFont="1" applyFill="1" applyBorder="1"/>
    <xf numFmtId="1" fontId="11" fillId="0" borderId="3" xfId="0" applyNumberFormat="1" applyFont="1" applyBorder="1" applyAlignment="1">
      <alignment horizontal="right"/>
    </xf>
    <xf numFmtId="1" fontId="11" fillId="0" borderId="1" xfId="0" applyNumberFormat="1" applyFont="1" applyBorder="1" applyAlignment="1">
      <alignment horizontal="right"/>
    </xf>
    <xf numFmtId="0" fontId="8" fillId="4" borderId="1" xfId="0" applyFont="1" applyFill="1" applyBorder="1" applyAlignment="1">
      <alignment horizontal="center" vertical="top" wrapText="1"/>
    </xf>
    <xf numFmtId="3" fontId="11" fillId="0" borderId="12" xfId="0" applyNumberFormat="1" applyFont="1" applyBorder="1" applyAlignment="1">
      <alignment horizontal="right"/>
    </xf>
    <xf numFmtId="3" fontId="11" fillId="0" borderId="1" xfId="0" applyNumberFormat="1" applyFont="1" applyBorder="1" applyAlignment="1">
      <alignment horizontal="right"/>
    </xf>
    <xf numFmtId="9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16" fillId="0" borderId="23" xfId="0" applyFont="1" applyBorder="1" applyAlignment="1">
      <alignment horizontal="left"/>
    </xf>
    <xf numFmtId="9" fontId="11" fillId="0" borderId="13" xfId="0" applyNumberFormat="1" applyFont="1" applyBorder="1" applyAlignment="1">
      <alignment horizontal="left"/>
    </xf>
    <xf numFmtId="9" fontId="11" fillId="0" borderId="10" xfId="0" applyNumberFormat="1" applyFont="1" applyBorder="1" applyAlignment="1">
      <alignment horizontal="left"/>
    </xf>
    <xf numFmtId="0" fontId="3" fillId="3" borderId="9" xfId="4" applyFont="1" applyFill="1" applyBorder="1" applyAlignment="1">
      <alignment horizontal="left" wrapText="1"/>
    </xf>
    <xf numFmtId="0" fontId="3" fillId="3" borderId="1" xfId="4" applyFont="1" applyFill="1" applyBorder="1" applyAlignment="1">
      <alignment horizontal="left" wrapText="1"/>
    </xf>
    <xf numFmtId="49" fontId="3" fillId="3" borderId="1" xfId="4" applyNumberFormat="1" applyFont="1" applyFill="1" applyBorder="1" applyAlignment="1">
      <alignment horizontal="left" wrapText="1"/>
    </xf>
    <xf numFmtId="4" fontId="3" fillId="3" borderId="1" xfId="4" applyNumberFormat="1" applyFont="1" applyFill="1" applyBorder="1" applyAlignment="1">
      <alignment horizontal="right" wrapText="1"/>
    </xf>
    <xf numFmtId="4" fontId="3" fillId="3" borderId="0" xfId="0" applyNumberFormat="1" applyFont="1" applyFill="1"/>
    <xf numFmtId="49" fontId="3" fillId="3" borderId="1" xfId="0" applyNumberFormat="1" applyFont="1" applyFill="1" applyBorder="1"/>
    <xf numFmtId="0" fontId="11" fillId="0" borderId="20" xfId="0" applyFont="1" applyBorder="1" applyAlignment="1">
      <alignment horizontal="left" wrapText="1"/>
    </xf>
    <xf numFmtId="9" fontId="11" fillId="0" borderId="22" xfId="0" applyNumberFormat="1" applyFont="1" applyBorder="1" applyAlignment="1">
      <alignment horizontal="left" wrapText="1"/>
    </xf>
    <xf numFmtId="0" fontId="3" fillId="0" borderId="21" xfId="1" applyNumberFormat="1" applyFont="1" applyBorder="1" applyAlignment="1"/>
    <xf numFmtId="0" fontId="3" fillId="0" borderId="21" xfId="0" applyFont="1" applyBorder="1"/>
    <xf numFmtId="0" fontId="3" fillId="0" borderId="21" xfId="0" applyFont="1" applyBorder="1" applyAlignment="1">
      <alignment horizontal="left"/>
    </xf>
    <xf numFmtId="0" fontId="3" fillId="0" borderId="2" xfId="0" applyFont="1" applyBorder="1" applyAlignment="1">
      <alignment horizontal="center" wrapText="1"/>
    </xf>
    <xf numFmtId="1" fontId="8" fillId="6" borderId="34" xfId="0" applyNumberFormat="1" applyFont="1" applyFill="1" applyBorder="1" applyAlignment="1">
      <alignment horizontal="right" wrapText="1"/>
    </xf>
    <xf numFmtId="166" fontId="19" fillId="8" borderId="34" xfId="0" applyNumberFormat="1" applyFont="1" applyFill="1" applyBorder="1" applyAlignment="1">
      <alignment horizontal="right"/>
    </xf>
    <xf numFmtId="4" fontId="13" fillId="6" borderId="28" xfId="1" applyNumberFormat="1" applyFont="1" applyFill="1" applyBorder="1" applyAlignment="1">
      <alignment horizontal="right"/>
    </xf>
    <xf numFmtId="0" fontId="0" fillId="3" borderId="0" xfId="0" applyFill="1"/>
    <xf numFmtId="0" fontId="6" fillId="3" borderId="0" xfId="0" applyFont="1" applyFill="1"/>
    <xf numFmtId="0" fontId="0" fillId="3" borderId="0" xfId="0" applyFill="1" applyAlignment="1">
      <alignment vertical="center"/>
    </xf>
    <xf numFmtId="0" fontId="24" fillId="3" borderId="0" xfId="0" applyFont="1" applyFill="1"/>
    <xf numFmtId="0" fontId="24" fillId="3" borderId="0" xfId="0" applyFont="1" applyFill="1" applyAlignment="1">
      <alignment vertical="center"/>
    </xf>
    <xf numFmtId="0" fontId="25" fillId="9" borderId="0" xfId="0" applyFont="1" applyFill="1" applyAlignment="1">
      <alignment vertical="center"/>
    </xf>
    <xf numFmtId="0" fontId="25" fillId="3" borderId="0" xfId="0" applyFont="1" applyFill="1" applyAlignment="1">
      <alignment horizontal="left" vertical="center" wrapText="1"/>
    </xf>
    <xf numFmtId="0" fontId="25" fillId="3" borderId="0" xfId="0" applyFont="1" applyFill="1" applyAlignment="1">
      <alignment vertical="center"/>
    </xf>
    <xf numFmtId="0" fontId="26" fillId="3" borderId="0" xfId="0" applyFont="1" applyFill="1" applyAlignment="1">
      <alignment vertical="center"/>
    </xf>
    <xf numFmtId="0" fontId="26" fillId="9" borderId="0" xfId="0" applyFont="1" applyFill="1" applyAlignment="1">
      <alignment vertical="center"/>
    </xf>
    <xf numFmtId="0" fontId="27" fillId="3" borderId="0" xfId="0" applyFont="1" applyFill="1" applyAlignment="1">
      <alignment vertical="center"/>
    </xf>
    <xf numFmtId="0" fontId="27" fillId="9" borderId="0" xfId="0" applyFont="1" applyFill="1" applyAlignment="1">
      <alignment vertical="center"/>
    </xf>
    <xf numFmtId="0" fontId="4" fillId="3" borderId="0" xfId="0" applyFont="1" applyFill="1"/>
    <xf numFmtId="0" fontId="5" fillId="3" borderId="0" xfId="0" applyFont="1" applyFill="1"/>
    <xf numFmtId="4" fontId="0" fillId="3" borderId="0" xfId="0" applyNumberFormat="1" applyFill="1"/>
    <xf numFmtId="4" fontId="17" fillId="3" borderId="0" xfId="0" applyNumberFormat="1" applyFont="1" applyFill="1"/>
    <xf numFmtId="4" fontId="16" fillId="3" borderId="0" xfId="0" applyNumberFormat="1" applyFont="1" applyFill="1"/>
    <xf numFmtId="0" fontId="3" fillId="3" borderId="0" xfId="0" applyFont="1" applyFill="1"/>
    <xf numFmtId="0" fontId="3" fillId="3" borderId="0" xfId="0" applyFont="1" applyFill="1" applyAlignment="1">
      <alignment horizontal="center" vertical="center" wrapText="1"/>
    </xf>
    <xf numFmtId="0" fontId="7" fillId="3" borderId="0" xfId="0" applyFont="1" applyFill="1"/>
    <xf numFmtId="164" fontId="3" fillId="3" borderId="0" xfId="1" applyFont="1" applyFill="1"/>
    <xf numFmtId="0" fontId="3" fillId="3" borderId="0" xfId="0" applyFont="1" applyFill="1" applyAlignment="1">
      <alignment wrapText="1"/>
    </xf>
    <xf numFmtId="0" fontId="8" fillId="3" borderId="0" xfId="0" applyFont="1" applyFill="1"/>
    <xf numFmtId="167" fontId="3" fillId="3" borderId="0" xfId="0" applyNumberFormat="1" applyFont="1" applyFill="1"/>
    <xf numFmtId="0" fontId="23" fillId="3" borderId="0" xfId="0" applyFont="1" applyFill="1" applyAlignment="1">
      <alignment vertical="center"/>
    </xf>
    <xf numFmtId="0" fontId="3" fillId="3" borderId="0" xfId="0" applyFont="1" applyFill="1" applyAlignment="1">
      <alignment horizontal="left"/>
    </xf>
    <xf numFmtId="0" fontId="14" fillId="3" borderId="0" xfId="0" applyFont="1" applyFill="1"/>
    <xf numFmtId="0" fontId="14" fillId="3" borderId="0" xfId="0" applyFont="1" applyFill="1" applyAlignment="1">
      <alignment vertical="center"/>
    </xf>
    <xf numFmtId="0" fontId="14" fillId="3" borderId="0" xfId="0" applyFont="1" applyFill="1" applyAlignment="1">
      <alignment horizontal="right"/>
    </xf>
    <xf numFmtId="0" fontId="14" fillId="3" borderId="0" xfId="0" applyFont="1" applyFill="1" applyAlignment="1">
      <alignment horizontal="left"/>
    </xf>
    <xf numFmtId="0" fontId="8" fillId="3" borderId="0" xfId="0" applyFont="1" applyFill="1" applyAlignment="1">
      <alignment horizontal="left" vertical="center"/>
    </xf>
    <xf numFmtId="0" fontId="9" fillId="3" borderId="0" xfId="0" applyFont="1" applyFill="1" applyAlignment="1">
      <alignment vertical="center"/>
    </xf>
    <xf numFmtId="165" fontId="3" fillId="3" borderId="0" xfId="0" applyNumberFormat="1" applyFont="1" applyFill="1"/>
    <xf numFmtId="0" fontId="13" fillId="3" borderId="0" xfId="0" applyFont="1" applyFill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2" fillId="0" borderId="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4" fillId="3" borderId="0" xfId="0" applyFont="1" applyFill="1" applyAlignment="1">
      <alignment vertical="center"/>
    </xf>
    <xf numFmtId="10" fontId="0" fillId="3" borderId="0" xfId="2" applyNumberFormat="1" applyFont="1" applyFill="1"/>
    <xf numFmtId="0" fontId="10" fillId="3" borderId="0" xfId="0" applyFont="1" applyFill="1"/>
    <xf numFmtId="166" fontId="0" fillId="3" borderId="0" xfId="0" applyNumberFormat="1" applyFill="1"/>
    <xf numFmtId="0" fontId="8" fillId="4" borderId="5" xfId="0" applyFont="1" applyFill="1" applyBorder="1" applyAlignment="1">
      <alignment horizontal="center" vertical="top" wrapText="1"/>
    </xf>
    <xf numFmtId="0" fontId="8" fillId="4" borderId="12" xfId="0" applyFont="1" applyFill="1" applyBorder="1" applyAlignment="1">
      <alignment horizontal="center" vertical="top" wrapText="1"/>
    </xf>
    <xf numFmtId="0" fontId="8" fillId="4" borderId="13" xfId="0" applyFont="1" applyFill="1" applyBorder="1" applyAlignment="1">
      <alignment horizontal="center" vertical="top" wrapText="1"/>
    </xf>
    <xf numFmtId="0" fontId="8" fillId="4" borderId="10" xfId="0" applyFont="1" applyFill="1" applyBorder="1" applyAlignment="1">
      <alignment horizontal="center" vertical="top" wrapText="1"/>
    </xf>
    <xf numFmtId="0" fontId="3" fillId="4" borderId="36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11" fillId="0" borderId="21" xfId="0" applyFont="1" applyBorder="1" applyAlignment="1">
      <alignment horizontal="left" wrapText="1"/>
    </xf>
    <xf numFmtId="0" fontId="11" fillId="3" borderId="21" xfId="0" applyFont="1" applyFill="1" applyBorder="1" applyAlignment="1">
      <alignment horizontal="left" wrapText="1"/>
    </xf>
    <xf numFmtId="1" fontId="11" fillId="0" borderId="21" xfId="0" applyNumberFormat="1" applyFont="1" applyBorder="1" applyAlignment="1">
      <alignment horizontal="right" wrapText="1"/>
    </xf>
    <xf numFmtId="0" fontId="11" fillId="0" borderId="22" xfId="0" applyFont="1" applyBorder="1" applyAlignment="1">
      <alignment horizontal="left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8" fillId="3" borderId="0" xfId="0" applyFont="1" applyFill="1"/>
    <xf numFmtId="4" fontId="28" fillId="3" borderId="0" xfId="0" applyNumberFormat="1" applyFont="1" applyFill="1"/>
    <xf numFmtId="3" fontId="0" fillId="3" borderId="0" xfId="0" applyNumberFormat="1" applyFill="1"/>
    <xf numFmtId="167" fontId="3" fillId="3" borderId="1" xfId="0" applyNumberFormat="1" applyFont="1" applyFill="1" applyBorder="1" applyAlignment="1">
      <alignment horizontal="right"/>
    </xf>
    <xf numFmtId="4" fontId="3" fillId="3" borderId="21" xfId="4" applyNumberFormat="1" applyFont="1" applyFill="1" applyBorder="1" applyAlignment="1">
      <alignment horizontal="right" wrapText="1"/>
    </xf>
    <xf numFmtId="164" fontId="3" fillId="0" borderId="12" xfId="1" applyFont="1" applyBorder="1" applyAlignment="1">
      <alignment horizontal="right"/>
    </xf>
    <xf numFmtId="164" fontId="3" fillId="0" borderId="12" xfId="1" applyFont="1" applyBorder="1" applyAlignment="1">
      <alignment wrapText="1"/>
    </xf>
    <xf numFmtId="4" fontId="3" fillId="3" borderId="1" xfId="4" applyNumberFormat="1" applyFont="1" applyFill="1" applyBorder="1" applyAlignment="1">
      <alignment horizontal="right"/>
    </xf>
    <xf numFmtId="4" fontId="3" fillId="3" borderId="1" xfId="0" applyNumberFormat="1" applyFont="1" applyFill="1" applyBorder="1"/>
    <xf numFmtId="4" fontId="3" fillId="0" borderId="1" xfId="0" applyNumberFormat="1" applyFont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/>
    </xf>
    <xf numFmtId="0" fontId="3" fillId="0" borderId="9" xfId="0" applyFont="1" applyBorder="1" applyAlignment="1">
      <alignment horizontal="left" wrapText="1"/>
    </xf>
    <xf numFmtId="0" fontId="3" fillId="0" borderId="10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3" fillId="0" borderId="22" xfId="0" applyFont="1" applyBorder="1" applyAlignment="1">
      <alignment wrapText="1"/>
    </xf>
    <xf numFmtId="4" fontId="11" fillId="0" borderId="21" xfId="0" applyNumberFormat="1" applyFont="1" applyBorder="1" applyAlignment="1">
      <alignment horizontal="right" wrapText="1"/>
    </xf>
    <xf numFmtId="4" fontId="11" fillId="0" borderId="21" xfId="5" applyNumberFormat="1" applyFont="1" applyBorder="1" applyAlignment="1">
      <alignment horizontal="right"/>
    </xf>
    <xf numFmtId="4" fontId="8" fillId="6" borderId="25" xfId="0" applyNumberFormat="1" applyFont="1" applyFill="1" applyBorder="1" applyAlignment="1">
      <alignment horizontal="right"/>
    </xf>
    <xf numFmtId="4" fontId="8" fillId="6" borderId="26" xfId="0" applyNumberFormat="1" applyFont="1" applyFill="1" applyBorder="1" applyAlignment="1">
      <alignment horizontal="right"/>
    </xf>
    <xf numFmtId="4" fontId="8" fillId="6" borderId="27" xfId="0" applyNumberFormat="1" applyFont="1" applyFill="1" applyBorder="1" applyAlignment="1">
      <alignment horizontal="right"/>
    </xf>
    <xf numFmtId="165" fontId="11" fillId="0" borderId="21" xfId="0" applyNumberFormat="1" applyFont="1" applyBorder="1" applyAlignment="1">
      <alignment horizontal="left" wrapText="1"/>
    </xf>
    <xf numFmtId="0" fontId="16" fillId="0" borderId="22" xfId="0" applyFont="1" applyBorder="1" applyAlignment="1">
      <alignment vertical="top" wrapText="1"/>
    </xf>
    <xf numFmtId="3" fontId="3" fillId="0" borderId="10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left" wrapText="1"/>
    </xf>
    <xf numFmtId="10" fontId="11" fillId="0" borderId="12" xfId="0" applyNumberFormat="1" applyFont="1" applyBorder="1" applyAlignment="1">
      <alignment horizontal="right"/>
    </xf>
    <xf numFmtId="0" fontId="11" fillId="0" borderId="9" xfId="0" applyFont="1" applyBorder="1" applyAlignment="1">
      <alignment horizontal="left" wrapText="1"/>
    </xf>
    <xf numFmtId="10" fontId="11" fillId="0" borderId="1" xfId="0" applyNumberFormat="1" applyFont="1" applyBorder="1" applyAlignment="1">
      <alignment horizontal="right"/>
    </xf>
    <xf numFmtId="9" fontId="11" fillId="0" borderId="10" xfId="0" applyNumberFormat="1" applyFont="1" applyBorder="1" applyAlignment="1">
      <alignment horizontal="left" wrapText="1"/>
    </xf>
    <xf numFmtId="4" fontId="11" fillId="0" borderId="1" xfId="1" applyNumberFormat="1" applyFont="1" applyBorder="1" applyAlignment="1">
      <alignment horizontal="right" wrapText="1"/>
    </xf>
    <xf numFmtId="4" fontId="11" fillId="0" borderId="21" xfId="0" applyNumberFormat="1" applyFont="1" applyBorder="1" applyAlignment="1">
      <alignment horizontal="right"/>
    </xf>
    <xf numFmtId="3" fontId="11" fillId="0" borderId="21" xfId="0" applyNumberFormat="1" applyFont="1" applyBorder="1" applyAlignment="1">
      <alignment horizontal="right"/>
    </xf>
    <xf numFmtId="10" fontId="11" fillId="0" borderId="21" xfId="0" applyNumberFormat="1" applyFont="1" applyBorder="1" applyAlignment="1">
      <alignment horizontal="right"/>
    </xf>
    <xf numFmtId="0" fontId="9" fillId="3" borderId="0" xfId="0" applyFont="1" applyFill="1" applyAlignment="1">
      <alignment horizontal="left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17" xfId="0" applyFont="1" applyFill="1" applyBorder="1" applyAlignment="1">
      <alignment horizontal="center" vertical="top" wrapText="1"/>
    </xf>
    <xf numFmtId="0" fontId="19" fillId="8" borderId="31" xfId="0" applyFont="1" applyFill="1" applyBorder="1" applyAlignment="1">
      <alignment horizontal="center"/>
    </xf>
    <xf numFmtId="0" fontId="19" fillId="8" borderId="32" xfId="0" applyFont="1" applyFill="1" applyBorder="1" applyAlignment="1">
      <alignment horizontal="center"/>
    </xf>
    <xf numFmtId="0" fontId="19" fillId="8" borderId="33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vertical="top" wrapText="1"/>
    </xf>
    <xf numFmtId="0" fontId="9" fillId="2" borderId="18" xfId="0" applyFont="1" applyFill="1" applyBorder="1" applyAlignment="1">
      <alignment horizontal="center" vertical="top" wrapText="1"/>
    </xf>
    <xf numFmtId="4" fontId="13" fillId="6" borderId="31" xfId="1" applyNumberFormat="1" applyFont="1" applyFill="1" applyBorder="1" applyAlignment="1">
      <alignment horizontal="right"/>
    </xf>
    <xf numFmtId="4" fontId="13" fillId="6" borderId="33" xfId="1" applyNumberFormat="1" applyFont="1" applyFill="1" applyBorder="1" applyAlignment="1">
      <alignment horizontal="right"/>
    </xf>
    <xf numFmtId="4" fontId="13" fillId="7" borderId="31" xfId="1" applyNumberFormat="1" applyFont="1" applyFill="1" applyBorder="1" applyAlignment="1">
      <alignment horizontal="right"/>
    </xf>
    <xf numFmtId="4" fontId="13" fillId="7" borderId="33" xfId="1" applyNumberFormat="1" applyFont="1" applyFill="1" applyBorder="1" applyAlignment="1">
      <alignment horizontal="right"/>
    </xf>
    <xf numFmtId="0" fontId="17" fillId="6" borderId="29" xfId="0" applyFont="1" applyFill="1" applyBorder="1" applyAlignment="1">
      <alignment horizontal="center" vertical="center"/>
    </xf>
    <xf numFmtId="0" fontId="17" fillId="6" borderId="30" xfId="0" applyFont="1" applyFill="1" applyBorder="1" applyAlignment="1">
      <alignment horizontal="center" vertical="center"/>
    </xf>
    <xf numFmtId="0" fontId="17" fillId="7" borderId="31" xfId="0" applyFont="1" applyFill="1" applyBorder="1" applyAlignment="1">
      <alignment horizontal="center" vertical="center"/>
    </xf>
    <xf numFmtId="0" fontId="17" fillId="7" borderId="32" xfId="0" applyFont="1" applyFill="1" applyBorder="1" applyAlignment="1">
      <alignment horizontal="center" vertical="center"/>
    </xf>
    <xf numFmtId="0" fontId="17" fillId="7" borderId="3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top" wrapText="1"/>
    </xf>
    <xf numFmtId="0" fontId="8" fillId="4" borderId="17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0" fontId="8" fillId="4" borderId="8" xfId="0" applyFont="1" applyFill="1" applyBorder="1" applyAlignment="1">
      <alignment horizontal="center" vertical="top" wrapText="1"/>
    </xf>
    <xf numFmtId="0" fontId="11" fillId="3" borderId="14" xfId="0" applyFont="1" applyFill="1" applyBorder="1" applyAlignment="1">
      <alignment horizontal="center" vertical="top"/>
    </xf>
    <xf numFmtId="0" fontId="11" fillId="3" borderId="16" xfId="0" applyFont="1" applyFill="1" applyBorder="1" applyAlignment="1">
      <alignment horizontal="center" vertical="top"/>
    </xf>
    <xf numFmtId="0" fontId="11" fillId="3" borderId="3" xfId="0" applyFont="1" applyFill="1" applyBorder="1" applyAlignment="1">
      <alignment horizontal="center" vertical="top"/>
    </xf>
    <xf numFmtId="4" fontId="11" fillId="0" borderId="5" xfId="5" applyNumberFormat="1" applyFont="1" applyFill="1" applyBorder="1" applyAlignment="1">
      <alignment horizontal="right"/>
    </xf>
    <xf numFmtId="4" fontId="11" fillId="0" borderId="16" xfId="5" applyNumberFormat="1" applyFont="1" applyFill="1" applyBorder="1" applyAlignment="1">
      <alignment horizontal="right"/>
    </xf>
    <xf numFmtId="4" fontId="11" fillId="0" borderId="3" xfId="5" applyNumberFormat="1" applyFont="1" applyFill="1" applyBorder="1" applyAlignment="1">
      <alignment horizontal="right"/>
    </xf>
    <xf numFmtId="0" fontId="11" fillId="0" borderId="16" xfId="0" quotePrefix="1" applyFont="1" applyBorder="1" applyAlignment="1">
      <alignment horizontal="left" wrapText="1"/>
    </xf>
    <xf numFmtId="0" fontId="11" fillId="0" borderId="3" xfId="0" quotePrefix="1" applyFont="1" applyBorder="1" applyAlignment="1">
      <alignment horizontal="left" wrapText="1"/>
    </xf>
    <xf numFmtId="0" fontId="11" fillId="0" borderId="36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11" fillId="0" borderId="16" xfId="0" applyFont="1" applyBorder="1" applyAlignment="1">
      <alignment horizontal="left" vertical="top"/>
    </xf>
    <xf numFmtId="0" fontId="11" fillId="0" borderId="3" xfId="0" applyFont="1" applyBorder="1" applyAlignment="1">
      <alignment horizontal="left" vertical="top"/>
    </xf>
    <xf numFmtId="0" fontId="11" fillId="0" borderId="1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3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 vertical="top" wrapText="1"/>
    </xf>
    <xf numFmtId="0" fontId="9" fillId="2" borderId="11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</cellXfs>
  <cellStyles count="9">
    <cellStyle name="Dziesiętny" xfId="1" builtinId="3"/>
    <cellStyle name="Dziesiętny 2" xfId="3" xr:uid="{00000000-0005-0000-0000-000001000000}"/>
    <cellStyle name="Dziesiętny 2 2" xfId="7" xr:uid="{AB891AB9-6B3B-43FF-BCA0-E7709360A48B}"/>
    <cellStyle name="Dziesiętny 2 3" xfId="6" xr:uid="{B09DAC8D-83EB-46F9-B4B9-386430A57A62}"/>
    <cellStyle name="Dziesiętny 3" xfId="5" xr:uid="{B29B78FA-1613-44B3-AE45-AA06385D6BEB}"/>
    <cellStyle name="Dziesiętny 3 2" xfId="8" xr:uid="{8AFE1DE3-283C-4523-961F-3AF1B5346333}"/>
    <cellStyle name="Normalny" xfId="0" builtinId="0"/>
    <cellStyle name="Normalny 2" xfId="4" xr:uid="{25E60DC2-BD9B-4DA1-A8F4-21B7C5919A5D}"/>
    <cellStyle name="Procentowy" xfId="2" builtinId="5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DPE\02%20NOWA%20PERSPEKTYWA%202014%20-%202020\zdrowie\Plan%20Dzia&#322;ania%202018\Pierwotny%20PD%20-%20listopad%202017\Plan_dzialan_w_sektorze_zdrowia%202018%20RPO_W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EFFE1DE-B3B9-4478-9689-1702B5C2AD1C}" name="Tabela1" displayName="Tabela1" ref="A2:A6" totalsRowShown="0">
  <autoFilter ref="A2:A6" xr:uid="{3EFFE1DE-B3B9-4478-9689-1702B5C2AD1C}"/>
  <tableColumns count="1">
    <tableColumn id="1" xr3:uid="{7B716C25-6B8C-4D8B-B473-2C58B0E58EE9}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AN82"/>
  <sheetViews>
    <sheetView zoomScale="85" zoomScaleNormal="85" zoomScaleSheetLayoutView="90" workbookViewId="0">
      <selection activeCell="K18" sqref="K18"/>
    </sheetView>
  </sheetViews>
  <sheetFormatPr defaultRowHeight="18.5" x14ac:dyDescent="0.45"/>
  <cols>
    <col min="1" max="1" width="17.1796875" customWidth="1"/>
    <col min="2" max="2" width="30.26953125" customWidth="1"/>
    <col min="3" max="3" width="16.81640625" customWidth="1"/>
    <col min="4" max="4" width="15.54296875" customWidth="1"/>
    <col min="5" max="5" width="9.453125" customWidth="1"/>
    <col min="6" max="6" width="8.7265625" customWidth="1"/>
    <col min="7" max="7" width="19.7265625" customWidth="1"/>
    <col min="8" max="8" width="18.54296875" customWidth="1"/>
    <col min="9" max="9" width="17.54296875" customWidth="1"/>
    <col min="10" max="10" width="18.54296875" customWidth="1"/>
    <col min="11" max="11" width="17.26953125" customWidth="1"/>
    <col min="12" max="12" width="16.453125" customWidth="1"/>
    <col min="13" max="13" width="13.453125" customWidth="1"/>
    <col min="14" max="14" width="22.81640625" bestFit="1" customWidth="1"/>
    <col min="15" max="15" width="18.453125" customWidth="1"/>
    <col min="16" max="16" width="17.81640625" customWidth="1"/>
    <col min="17" max="17" width="18.54296875" customWidth="1"/>
    <col min="18" max="18" width="59.26953125" customWidth="1"/>
    <col min="19" max="19" width="15" style="97" customWidth="1"/>
    <col min="20" max="40" width="9.1796875" style="97"/>
  </cols>
  <sheetData>
    <row r="1" spans="1:40" s="2" customFormat="1" ht="33.65" customHeight="1" x14ac:dyDescent="0.45">
      <c r="A1" s="106" t="s">
        <v>103</v>
      </c>
      <c r="B1" s="106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</row>
    <row r="2" spans="1:40" x14ac:dyDescent="0.45">
      <c r="A2" s="106"/>
      <c r="B2" s="94"/>
      <c r="C2" s="107"/>
      <c r="D2" s="107"/>
      <c r="E2" s="107"/>
      <c r="F2" s="107"/>
      <c r="G2" s="107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</row>
    <row r="3" spans="1:40" s="2" customFormat="1" x14ac:dyDescent="0.45">
      <c r="A3" s="186" t="s">
        <v>74</v>
      </c>
      <c r="B3" s="186"/>
      <c r="C3" s="186"/>
      <c r="D3" s="186"/>
      <c r="E3" s="186"/>
      <c r="F3" s="186"/>
      <c r="G3" s="186"/>
      <c r="H3" s="186"/>
      <c r="I3" s="95"/>
      <c r="J3" s="95"/>
      <c r="K3" s="95"/>
      <c r="L3" s="95"/>
      <c r="M3" s="95"/>
      <c r="N3" s="95"/>
      <c r="O3" s="95"/>
      <c r="P3" s="95"/>
      <c r="Q3" s="95"/>
      <c r="R3" s="95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</row>
    <row r="4" spans="1:40" ht="19" thickBot="1" x14ac:dyDescent="0.5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</row>
    <row r="5" spans="1:40" ht="15" customHeight="1" x14ac:dyDescent="0.45">
      <c r="A5" s="187" t="s">
        <v>13</v>
      </c>
      <c r="B5" s="189" t="s">
        <v>12</v>
      </c>
      <c r="C5" s="189" t="s">
        <v>57</v>
      </c>
      <c r="D5" s="189" t="s">
        <v>58</v>
      </c>
      <c r="E5" s="189" t="s">
        <v>11</v>
      </c>
      <c r="F5" s="189" t="s">
        <v>10</v>
      </c>
      <c r="G5" s="191" t="s">
        <v>67</v>
      </c>
      <c r="H5" s="192"/>
      <c r="I5" s="191" t="s">
        <v>68</v>
      </c>
      <c r="J5" s="198"/>
      <c r="K5" s="198"/>
      <c r="L5" s="192"/>
      <c r="M5" s="189" t="s">
        <v>69</v>
      </c>
      <c r="N5" s="189" t="s">
        <v>70</v>
      </c>
      <c r="O5" s="189" t="s">
        <v>71</v>
      </c>
      <c r="P5" s="189" t="s">
        <v>72</v>
      </c>
      <c r="Q5" s="189" t="s">
        <v>73</v>
      </c>
      <c r="R5" s="196" t="s">
        <v>66</v>
      </c>
    </row>
    <row r="6" spans="1:40" ht="102" customHeight="1" x14ac:dyDescent="0.45">
      <c r="A6" s="188"/>
      <c r="B6" s="190"/>
      <c r="C6" s="190"/>
      <c r="D6" s="190"/>
      <c r="E6" s="190"/>
      <c r="F6" s="190"/>
      <c r="G6" s="50" t="s">
        <v>59</v>
      </c>
      <c r="H6" s="50" t="s">
        <v>60</v>
      </c>
      <c r="I6" s="50" t="s">
        <v>61</v>
      </c>
      <c r="J6" s="50" t="s">
        <v>62</v>
      </c>
      <c r="K6" s="50" t="s">
        <v>76</v>
      </c>
      <c r="L6" s="50" t="s">
        <v>63</v>
      </c>
      <c r="M6" s="190"/>
      <c r="N6" s="190"/>
      <c r="O6" s="190"/>
      <c r="P6" s="190"/>
      <c r="Q6" s="190"/>
      <c r="R6" s="197"/>
    </row>
    <row r="7" spans="1:40" s="18" customFormat="1" ht="16.5" customHeight="1" thickBot="1" x14ac:dyDescent="0.4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 t="s">
        <v>64</v>
      </c>
      <c r="J7" s="15">
        <v>10</v>
      </c>
      <c r="K7" s="15">
        <v>11</v>
      </c>
      <c r="L7" s="15">
        <v>12</v>
      </c>
      <c r="M7" s="15">
        <v>13</v>
      </c>
      <c r="N7" s="15" t="s">
        <v>65</v>
      </c>
      <c r="O7" s="16">
        <v>15</v>
      </c>
      <c r="P7" s="16">
        <v>16</v>
      </c>
      <c r="Q7" s="16">
        <v>17</v>
      </c>
      <c r="R7" s="17">
        <v>18</v>
      </c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</row>
    <row r="8" spans="1:40" ht="78" customHeight="1" x14ac:dyDescent="0.45">
      <c r="A8" s="29" t="s">
        <v>77</v>
      </c>
      <c r="B8" s="30" t="s">
        <v>78</v>
      </c>
      <c r="C8" s="30" t="s">
        <v>77</v>
      </c>
      <c r="D8" s="30" t="s">
        <v>79</v>
      </c>
      <c r="E8" s="30">
        <v>107</v>
      </c>
      <c r="F8" s="30" t="s">
        <v>80</v>
      </c>
      <c r="G8" s="40">
        <v>0</v>
      </c>
      <c r="H8" s="40">
        <v>5770100</v>
      </c>
      <c r="I8" s="40">
        <f>J8+L8</f>
        <v>944846</v>
      </c>
      <c r="J8" s="40">
        <v>678835</v>
      </c>
      <c r="K8" s="40">
        <v>0</v>
      </c>
      <c r="L8" s="40">
        <v>266011</v>
      </c>
      <c r="M8" s="40">
        <v>73407</v>
      </c>
      <c r="N8" s="40">
        <f>H8+I8+M8</f>
        <v>6788353</v>
      </c>
      <c r="O8" s="158">
        <v>28715385.02</v>
      </c>
      <c r="P8" s="159">
        <v>33782756.219999999</v>
      </c>
      <c r="Q8" s="159">
        <v>33782756.219999999</v>
      </c>
      <c r="R8" s="46" t="s">
        <v>81</v>
      </c>
      <c r="S8" s="99"/>
    </row>
    <row r="9" spans="1:40" ht="82.5" x14ac:dyDescent="0.45">
      <c r="A9" s="31" t="s">
        <v>82</v>
      </c>
      <c r="B9" s="32" t="s">
        <v>83</v>
      </c>
      <c r="C9" s="32" t="s">
        <v>84</v>
      </c>
      <c r="D9" s="33" t="s">
        <v>85</v>
      </c>
      <c r="E9" s="32">
        <v>112</v>
      </c>
      <c r="F9" s="32" t="s">
        <v>86</v>
      </c>
      <c r="G9" s="41">
        <v>0</v>
      </c>
      <c r="H9" s="41">
        <v>1477044</v>
      </c>
      <c r="I9" s="42">
        <f>J9+K9</f>
        <v>224295</v>
      </c>
      <c r="J9" s="42">
        <v>175034</v>
      </c>
      <c r="K9" s="42">
        <v>49261</v>
      </c>
      <c r="L9" s="42">
        <v>0</v>
      </c>
      <c r="M9" s="42">
        <v>49329</v>
      </c>
      <c r="N9" s="42">
        <f>H9+I9+M9</f>
        <v>1750668</v>
      </c>
      <c r="O9" s="43">
        <v>6816264.4700000007</v>
      </c>
      <c r="P9" s="43">
        <v>8019134.7000000002</v>
      </c>
      <c r="Q9" s="43">
        <v>8019134.7000000002</v>
      </c>
      <c r="R9" s="47" t="s">
        <v>81</v>
      </c>
      <c r="S9" s="100"/>
    </row>
    <row r="10" spans="1:40" ht="25" x14ac:dyDescent="0.45">
      <c r="A10" s="31" t="s">
        <v>87</v>
      </c>
      <c r="B10" s="32" t="s">
        <v>88</v>
      </c>
      <c r="C10" s="32" t="s">
        <v>87</v>
      </c>
      <c r="D10" s="32" t="s">
        <v>251</v>
      </c>
      <c r="E10" s="32" t="s">
        <v>89</v>
      </c>
      <c r="F10" s="32" t="s">
        <v>90</v>
      </c>
      <c r="G10" s="41">
        <v>0</v>
      </c>
      <c r="H10" s="82">
        <v>0</v>
      </c>
      <c r="I10" s="82">
        <v>0</v>
      </c>
      <c r="J10" s="82">
        <v>0</v>
      </c>
      <c r="K10" s="82">
        <v>0</v>
      </c>
      <c r="L10" s="82">
        <v>0</v>
      </c>
      <c r="M10" s="82">
        <v>0</v>
      </c>
      <c r="N10" s="82">
        <v>0</v>
      </c>
      <c r="O10" s="82">
        <v>0</v>
      </c>
      <c r="P10" s="82">
        <v>0</v>
      </c>
      <c r="Q10" s="82">
        <v>0</v>
      </c>
      <c r="R10" s="47" t="s">
        <v>81</v>
      </c>
      <c r="S10" s="99"/>
    </row>
    <row r="11" spans="1:40" ht="25" x14ac:dyDescent="0.45">
      <c r="A11" s="79" t="s">
        <v>91</v>
      </c>
      <c r="B11" s="80" t="s">
        <v>92</v>
      </c>
      <c r="C11" s="80" t="s">
        <v>93</v>
      </c>
      <c r="D11" s="80" t="s">
        <v>94</v>
      </c>
      <c r="E11" s="81" t="s">
        <v>95</v>
      </c>
      <c r="F11" s="80" t="s">
        <v>96</v>
      </c>
      <c r="G11" s="82">
        <v>63130240</v>
      </c>
      <c r="H11" s="82">
        <v>0</v>
      </c>
      <c r="I11" s="160">
        <f>J11+K11+L11</f>
        <v>12091817</v>
      </c>
      <c r="J11" s="160">
        <v>1916352</v>
      </c>
      <c r="K11" s="160">
        <v>6943197</v>
      </c>
      <c r="L11" s="160">
        <v>3232268</v>
      </c>
      <c r="M11" s="161">
        <v>536607</v>
      </c>
      <c r="N11" s="160">
        <f>G11+I11+M11</f>
        <v>75758664</v>
      </c>
      <c r="O11" s="44">
        <v>282429537.16000003</v>
      </c>
      <c r="P11" s="162">
        <v>339794565.31999999</v>
      </c>
      <c r="Q11" s="162">
        <v>418359846.11000001</v>
      </c>
      <c r="R11" s="48" t="s">
        <v>81</v>
      </c>
      <c r="S11" s="101"/>
    </row>
    <row r="12" spans="1:40" ht="48" x14ac:dyDescent="0.45">
      <c r="A12" s="79" t="s">
        <v>91</v>
      </c>
      <c r="B12" s="80" t="s">
        <v>92</v>
      </c>
      <c r="C12" s="80" t="s">
        <v>97</v>
      </c>
      <c r="D12" s="80" t="s">
        <v>98</v>
      </c>
      <c r="E12" s="84" t="s">
        <v>95</v>
      </c>
      <c r="F12" s="80" t="s">
        <v>96</v>
      </c>
      <c r="G12" s="163">
        <v>911127</v>
      </c>
      <c r="H12" s="156">
        <v>0</v>
      </c>
      <c r="I12" s="163">
        <f>K12</f>
        <v>160787</v>
      </c>
      <c r="J12" s="42">
        <v>0</v>
      </c>
      <c r="K12" s="163">
        <v>160787</v>
      </c>
      <c r="L12" s="42">
        <v>0</v>
      </c>
      <c r="M12" s="42">
        <v>0</v>
      </c>
      <c r="N12" s="163">
        <f>G12+I12</f>
        <v>1071914</v>
      </c>
      <c r="O12" s="44">
        <v>2999649.93</v>
      </c>
      <c r="P12" s="44">
        <v>3528999.93</v>
      </c>
      <c r="Q12" s="44">
        <v>3528999.93</v>
      </c>
      <c r="R12" s="48" t="s">
        <v>81</v>
      </c>
      <c r="S12" s="99"/>
    </row>
    <row r="13" spans="1:40" ht="37" thickBot="1" x14ac:dyDescent="0.5">
      <c r="A13" s="34" t="s">
        <v>99</v>
      </c>
      <c r="B13" s="35" t="s">
        <v>100</v>
      </c>
      <c r="C13" s="36" t="s">
        <v>99</v>
      </c>
      <c r="D13" s="37" t="s">
        <v>101</v>
      </c>
      <c r="E13" s="38" t="s">
        <v>95</v>
      </c>
      <c r="F13" s="39" t="s">
        <v>102</v>
      </c>
      <c r="G13" s="45">
        <v>1297536</v>
      </c>
      <c r="H13" s="157">
        <v>0</v>
      </c>
      <c r="I13" s="157">
        <v>0</v>
      </c>
      <c r="J13" s="157">
        <v>0</v>
      </c>
      <c r="K13" s="157">
        <v>0</v>
      </c>
      <c r="L13" s="157">
        <v>0</v>
      </c>
      <c r="M13" s="157">
        <v>0</v>
      </c>
      <c r="N13" s="45">
        <f>G13</f>
        <v>1297536</v>
      </c>
      <c r="O13" s="45">
        <v>19297164.800000001</v>
      </c>
      <c r="P13" s="45">
        <v>19297164.800000001</v>
      </c>
      <c r="Q13" s="45">
        <v>19365254.129999999</v>
      </c>
      <c r="R13" s="49" t="s">
        <v>81</v>
      </c>
      <c r="S13" s="101"/>
    </row>
    <row r="14" spans="1:40" ht="19" thickBot="1" x14ac:dyDescent="0.5">
      <c r="A14" s="203" t="s">
        <v>249</v>
      </c>
      <c r="B14" s="204"/>
      <c r="C14" s="204"/>
      <c r="D14" s="204"/>
      <c r="E14" s="204"/>
      <c r="F14" s="204"/>
      <c r="G14" s="93">
        <f>SUM(G8:G13)</f>
        <v>65338903</v>
      </c>
      <c r="H14" s="93">
        <f>SUM(H8:H13)</f>
        <v>7247144</v>
      </c>
      <c r="I14" s="110"/>
      <c r="J14" s="110"/>
      <c r="K14" s="110"/>
      <c r="L14" s="110"/>
      <c r="M14" s="110"/>
      <c r="N14" s="110"/>
      <c r="O14" s="110"/>
      <c r="P14" s="110"/>
      <c r="Q14" s="110"/>
      <c r="R14" s="94"/>
      <c r="S14" s="99"/>
    </row>
    <row r="15" spans="1:40" ht="19" thickBot="1" x14ac:dyDescent="0.5">
      <c r="A15" s="27"/>
      <c r="B15" s="26"/>
      <c r="C15" s="26"/>
      <c r="D15" s="26"/>
      <c r="E15" s="26"/>
      <c r="F15" s="26"/>
      <c r="G15" s="199">
        <f>SUM(G14:H14)</f>
        <v>72586047</v>
      </c>
      <c r="H15" s="200"/>
      <c r="I15" s="110"/>
      <c r="J15" s="110"/>
      <c r="K15" s="110"/>
      <c r="L15" s="110"/>
      <c r="M15" s="110"/>
      <c r="N15" s="110"/>
      <c r="O15" s="110"/>
      <c r="P15" s="110"/>
      <c r="Q15" s="110"/>
      <c r="R15" s="94"/>
      <c r="S15" s="101"/>
    </row>
    <row r="16" spans="1:40" ht="19" thickBot="1" x14ac:dyDescent="0.5">
      <c r="A16" s="205" t="s">
        <v>250</v>
      </c>
      <c r="B16" s="206"/>
      <c r="C16" s="206"/>
      <c r="D16" s="206"/>
      <c r="E16" s="206"/>
      <c r="F16" s="207"/>
      <c r="G16" s="201">
        <f>G15*G17</f>
        <v>315604132.35600001</v>
      </c>
      <c r="H16" s="202"/>
      <c r="I16" s="110"/>
      <c r="J16" s="110"/>
      <c r="K16" s="110"/>
      <c r="L16" s="110"/>
      <c r="M16" s="110"/>
      <c r="N16" s="110"/>
      <c r="O16" s="28">
        <f>SUM(O8:O13)</f>
        <v>340258001.38000005</v>
      </c>
      <c r="P16" s="28">
        <f t="shared" ref="P16:Q16" si="0">SUM(P8:P13)</f>
        <v>404422620.97000003</v>
      </c>
      <c r="Q16" s="28">
        <f t="shared" si="0"/>
        <v>483055991.09000003</v>
      </c>
      <c r="R16" s="94"/>
      <c r="S16" s="99"/>
    </row>
    <row r="17" spans="1:40" ht="19" thickBot="1" x14ac:dyDescent="0.5">
      <c r="A17" s="193" t="s">
        <v>254</v>
      </c>
      <c r="B17" s="194"/>
      <c r="C17" s="194"/>
      <c r="D17" s="194"/>
      <c r="E17" s="194"/>
      <c r="F17" s="195"/>
      <c r="G17" s="92">
        <v>4.3479999999999999</v>
      </c>
      <c r="H17" s="109"/>
      <c r="I17" s="108"/>
      <c r="J17" s="108"/>
      <c r="K17" s="108"/>
      <c r="L17" s="108"/>
      <c r="M17" s="108"/>
      <c r="N17" s="108"/>
      <c r="O17" s="108"/>
      <c r="P17" s="108"/>
      <c r="Q17" s="108"/>
      <c r="R17" s="94"/>
      <c r="S17" s="101"/>
    </row>
    <row r="18" spans="1:40" s="94" customFormat="1" x14ac:dyDescent="0.45">
      <c r="G18" s="108"/>
      <c r="I18" s="108"/>
      <c r="L18" s="108"/>
      <c r="S18" s="99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</row>
    <row r="19" spans="1:40" s="94" customFormat="1" x14ac:dyDescent="0.45">
      <c r="L19" s="108"/>
      <c r="S19" s="102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</row>
    <row r="20" spans="1:40" s="94" customFormat="1" x14ac:dyDescent="0.45">
      <c r="S20" s="103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</row>
    <row r="21" spans="1:40" s="94" customFormat="1" x14ac:dyDescent="0.45">
      <c r="G21" s="155"/>
      <c r="S21" s="102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97"/>
      <c r="AJ21" s="97"/>
      <c r="AK21" s="97"/>
      <c r="AL21" s="97"/>
      <c r="AM21" s="97"/>
      <c r="AN21" s="97"/>
    </row>
    <row r="22" spans="1:40" s="94" customFormat="1" x14ac:dyDescent="0.45">
      <c r="S22" s="103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</row>
    <row r="23" spans="1:40" s="94" customFormat="1" x14ac:dyDescent="0.45">
      <c r="G23" s="108"/>
      <c r="S23" s="102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</row>
    <row r="24" spans="1:40" s="94" customFormat="1" x14ac:dyDescent="0.45">
      <c r="S24" s="99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</row>
    <row r="25" spans="1:40" s="94" customFormat="1" x14ac:dyDescent="0.45">
      <c r="S25" s="101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</row>
    <row r="26" spans="1:40" s="94" customFormat="1" x14ac:dyDescent="0.45">
      <c r="S26" s="99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</row>
    <row r="27" spans="1:40" s="94" customFormat="1" x14ac:dyDescent="0.45">
      <c r="S27" s="104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</row>
    <row r="28" spans="1:40" s="94" customFormat="1" x14ac:dyDescent="0.45">
      <c r="S28" s="104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</row>
    <row r="29" spans="1:40" s="94" customFormat="1" x14ac:dyDescent="0.45">
      <c r="S29" s="104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</row>
    <row r="30" spans="1:40" s="94" customFormat="1" x14ac:dyDescent="0.45">
      <c r="S30" s="105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</row>
    <row r="31" spans="1:40" s="94" customFormat="1" x14ac:dyDescent="0.45">
      <c r="S31" s="104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</row>
    <row r="32" spans="1:40" s="94" customFormat="1" x14ac:dyDescent="0.45"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</row>
    <row r="33" spans="19:40" s="94" customFormat="1" x14ac:dyDescent="0.45"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</row>
    <row r="34" spans="19:40" s="94" customFormat="1" ht="19" thickBot="1" x14ac:dyDescent="0.5"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</row>
    <row r="35" spans="19:40" s="94" customFormat="1" ht="19" thickBot="1" x14ac:dyDescent="0.5"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</row>
    <row r="36" spans="19:40" s="94" customFormat="1" x14ac:dyDescent="0.45"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</row>
    <row r="37" spans="19:40" s="94" customFormat="1" x14ac:dyDescent="0.45"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</row>
    <row r="38" spans="19:40" s="94" customFormat="1" x14ac:dyDescent="0.45"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</row>
    <row r="39" spans="19:40" s="94" customFormat="1" x14ac:dyDescent="0.45"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</row>
    <row r="40" spans="19:40" s="94" customFormat="1" x14ac:dyDescent="0.45"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</row>
    <row r="41" spans="19:40" s="94" customFormat="1" x14ac:dyDescent="0.45"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</row>
    <row r="42" spans="19:40" s="94" customFormat="1" x14ac:dyDescent="0.45"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</row>
    <row r="43" spans="19:40" s="94" customFormat="1" x14ac:dyDescent="0.45"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</row>
    <row r="44" spans="19:40" s="94" customFormat="1" x14ac:dyDescent="0.45"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</row>
    <row r="45" spans="19:40" s="94" customFormat="1" x14ac:dyDescent="0.45"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</row>
    <row r="46" spans="19:40" s="94" customFormat="1" x14ac:dyDescent="0.45"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</row>
    <row r="47" spans="19:40" s="94" customFormat="1" x14ac:dyDescent="0.45"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</row>
    <row r="48" spans="19:40" s="94" customFormat="1" x14ac:dyDescent="0.45"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</row>
    <row r="49" spans="19:40" s="94" customFormat="1" x14ac:dyDescent="0.45"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</row>
    <row r="50" spans="19:40" s="94" customFormat="1" x14ac:dyDescent="0.45"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</row>
    <row r="51" spans="19:40" s="94" customFormat="1" x14ac:dyDescent="0.45"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97"/>
      <c r="AM51" s="97"/>
      <c r="AN51" s="97"/>
    </row>
    <row r="52" spans="19:40" s="94" customFormat="1" x14ac:dyDescent="0.45"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/>
    </row>
    <row r="53" spans="19:40" s="94" customFormat="1" x14ac:dyDescent="0.45"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</row>
    <row r="54" spans="19:40" s="94" customFormat="1" x14ac:dyDescent="0.45"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</row>
    <row r="55" spans="19:40" s="94" customFormat="1" x14ac:dyDescent="0.45"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</row>
    <row r="56" spans="19:40" s="94" customFormat="1" x14ac:dyDescent="0.45"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</row>
    <row r="57" spans="19:40" s="94" customFormat="1" x14ac:dyDescent="0.45"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7"/>
      <c r="AK57" s="97"/>
      <c r="AL57" s="97"/>
      <c r="AM57" s="97"/>
      <c r="AN57" s="97"/>
    </row>
    <row r="58" spans="19:40" s="94" customFormat="1" x14ac:dyDescent="0.45"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</row>
    <row r="59" spans="19:40" s="94" customFormat="1" x14ac:dyDescent="0.45">
      <c r="S59" s="97"/>
      <c r="T59" s="97"/>
      <c r="U59" s="97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  <c r="AJ59" s="97"/>
      <c r="AK59" s="97"/>
      <c r="AL59" s="97"/>
      <c r="AM59" s="97"/>
      <c r="AN59" s="97"/>
    </row>
    <row r="60" spans="19:40" s="94" customFormat="1" x14ac:dyDescent="0.45"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  <c r="AH60" s="97"/>
      <c r="AI60" s="97"/>
      <c r="AJ60" s="97"/>
      <c r="AK60" s="97"/>
      <c r="AL60" s="97"/>
      <c r="AM60" s="97"/>
      <c r="AN60" s="97"/>
    </row>
    <row r="61" spans="19:40" s="94" customFormat="1" x14ac:dyDescent="0.45"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97"/>
      <c r="AM61" s="97"/>
      <c r="AN61" s="97"/>
    </row>
    <row r="62" spans="19:40" s="94" customFormat="1" x14ac:dyDescent="0.45"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7"/>
    </row>
    <row r="63" spans="19:40" s="94" customFormat="1" x14ac:dyDescent="0.45"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97"/>
    </row>
    <row r="64" spans="19:40" s="94" customFormat="1" x14ac:dyDescent="0.45"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  <c r="AJ64" s="97"/>
      <c r="AK64" s="97"/>
      <c r="AL64" s="97"/>
      <c r="AM64" s="97"/>
      <c r="AN64" s="97"/>
    </row>
    <row r="65" spans="19:40" s="94" customFormat="1" x14ac:dyDescent="0.45"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</row>
    <row r="66" spans="19:40" s="94" customFormat="1" x14ac:dyDescent="0.45"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97"/>
      <c r="AL66" s="97"/>
      <c r="AM66" s="97"/>
      <c r="AN66" s="97"/>
    </row>
    <row r="67" spans="19:40" s="94" customFormat="1" x14ac:dyDescent="0.45"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7"/>
      <c r="AK67" s="97"/>
      <c r="AL67" s="97"/>
      <c r="AM67" s="97"/>
      <c r="AN67" s="97"/>
    </row>
    <row r="68" spans="19:40" s="94" customFormat="1" x14ac:dyDescent="0.45"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  <c r="AN68" s="97"/>
    </row>
    <row r="69" spans="19:40" s="94" customFormat="1" x14ac:dyDescent="0.45">
      <c r="S69" s="97"/>
      <c r="T69" s="97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7"/>
    </row>
    <row r="70" spans="19:40" s="94" customFormat="1" x14ac:dyDescent="0.45"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</row>
    <row r="71" spans="19:40" s="94" customFormat="1" x14ac:dyDescent="0.45"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</row>
    <row r="72" spans="19:40" s="94" customFormat="1" x14ac:dyDescent="0.45"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</row>
    <row r="73" spans="19:40" s="94" customFormat="1" x14ac:dyDescent="0.45"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</row>
    <row r="74" spans="19:40" s="94" customFormat="1" x14ac:dyDescent="0.45"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</row>
    <row r="75" spans="19:40" s="94" customFormat="1" x14ac:dyDescent="0.45"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</row>
    <row r="76" spans="19:40" s="94" customFormat="1" x14ac:dyDescent="0.45">
      <c r="S76" s="97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N76" s="97"/>
    </row>
    <row r="77" spans="19:40" s="94" customFormat="1" x14ac:dyDescent="0.45"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97"/>
    </row>
    <row r="78" spans="19:40" s="94" customFormat="1" x14ac:dyDescent="0.45">
      <c r="S78" s="97"/>
      <c r="T78" s="97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  <c r="AH78" s="97"/>
      <c r="AI78" s="97"/>
      <c r="AJ78" s="97"/>
      <c r="AK78" s="97"/>
      <c r="AL78" s="97"/>
      <c r="AM78" s="97"/>
      <c r="AN78" s="97"/>
    </row>
    <row r="79" spans="19:40" s="94" customFormat="1" x14ac:dyDescent="0.45">
      <c r="S79" s="97"/>
      <c r="T79" s="97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  <c r="AH79" s="97"/>
      <c r="AI79" s="97"/>
      <c r="AJ79" s="97"/>
      <c r="AK79" s="97"/>
      <c r="AL79" s="97"/>
      <c r="AM79" s="97"/>
      <c r="AN79" s="97"/>
    </row>
    <row r="80" spans="19:40" s="94" customFormat="1" x14ac:dyDescent="0.45">
      <c r="S80" s="97"/>
      <c r="T80" s="97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  <c r="AH80" s="97"/>
      <c r="AI80" s="97"/>
      <c r="AJ80" s="97"/>
      <c r="AK80" s="97"/>
      <c r="AL80" s="97"/>
      <c r="AM80" s="97"/>
      <c r="AN80" s="97"/>
    </row>
    <row r="81" spans="19:40" s="94" customFormat="1" x14ac:dyDescent="0.45">
      <c r="S81" s="97"/>
      <c r="T81" s="97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  <c r="AH81" s="97"/>
      <c r="AI81" s="97"/>
      <c r="AJ81" s="97"/>
      <c r="AK81" s="97"/>
      <c r="AL81" s="97"/>
      <c r="AM81" s="97"/>
      <c r="AN81" s="97"/>
    </row>
    <row r="82" spans="19:40" s="94" customFormat="1" x14ac:dyDescent="0.45">
      <c r="S82" s="97"/>
      <c r="T82" s="97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  <c r="AH82" s="97"/>
      <c r="AI82" s="97"/>
      <c r="AJ82" s="97"/>
      <c r="AK82" s="97"/>
      <c r="AL82" s="97"/>
      <c r="AM82" s="97"/>
      <c r="AN82" s="97"/>
    </row>
  </sheetData>
  <mergeCells count="20">
    <mergeCell ref="A17:F17"/>
    <mergeCell ref="M5:M6"/>
    <mergeCell ref="N5:N6"/>
    <mergeCell ref="R5:R6"/>
    <mergeCell ref="Q5:Q6"/>
    <mergeCell ref="P5:P6"/>
    <mergeCell ref="O5:O6"/>
    <mergeCell ref="I5:L5"/>
    <mergeCell ref="G15:H15"/>
    <mergeCell ref="G16:H16"/>
    <mergeCell ref="A14:F14"/>
    <mergeCell ref="A16:F16"/>
    <mergeCell ref="A3:H3"/>
    <mergeCell ref="A5:A6"/>
    <mergeCell ref="B5:B6"/>
    <mergeCell ref="C5:C6"/>
    <mergeCell ref="D5:D6"/>
    <mergeCell ref="E5:E6"/>
    <mergeCell ref="F5:F6"/>
    <mergeCell ref="G5:H5"/>
  </mergeCells>
  <pageMargins left="0" right="0" top="0.74803149606299213" bottom="0.15748031496062992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66"/>
  <sheetViews>
    <sheetView zoomScale="85" zoomScaleNormal="85" zoomScaleSheetLayoutView="85" workbookViewId="0">
      <pane ySplit="5" topLeftCell="A6" activePane="bottomLeft" state="frozen"/>
      <selection activeCell="C1" sqref="C1"/>
      <selection pane="bottomLeft" activeCell="E36" sqref="E36"/>
    </sheetView>
  </sheetViews>
  <sheetFormatPr defaultColWidth="9.1796875" defaultRowHeight="11.5" x14ac:dyDescent="0.25"/>
  <cols>
    <col min="1" max="1" width="12.7265625" style="8" customWidth="1"/>
    <col min="2" max="2" width="16.81640625" style="6" customWidth="1"/>
    <col min="3" max="3" width="13" style="6" customWidth="1"/>
    <col min="4" max="4" width="17.1796875" style="7" customWidth="1"/>
    <col min="5" max="5" width="81.7265625" style="7" customWidth="1"/>
    <col min="6" max="6" width="16.54296875" style="7" customWidth="1"/>
    <col min="7" max="7" width="18.26953125" style="7" customWidth="1"/>
    <col min="8" max="8" width="19.54296875" style="7" customWidth="1"/>
    <col min="9" max="9" width="19.26953125" style="7" customWidth="1"/>
    <col min="10" max="10" width="22.54296875" style="7" customWidth="1"/>
    <col min="11" max="11" width="15" style="7" customWidth="1"/>
    <col min="12" max="12" width="24.54296875" style="7" customWidth="1"/>
    <col min="13" max="13" width="15" style="111" customWidth="1"/>
    <col min="14" max="17" width="9.1796875" style="111"/>
    <col min="18" max="16384" width="9.1796875" style="7"/>
  </cols>
  <sheetData>
    <row r="1" spans="1:17" s="111" customFormat="1" ht="24.75" customHeight="1" x14ac:dyDescent="0.25">
      <c r="A1" s="113" t="s">
        <v>103</v>
      </c>
      <c r="B1" s="114"/>
      <c r="C1" s="114"/>
    </row>
    <row r="2" spans="1:17" s="111" customFormat="1" x14ac:dyDescent="0.25">
      <c r="A2" s="115"/>
      <c r="B2" s="114"/>
      <c r="C2" s="114"/>
    </row>
    <row r="3" spans="1:17" s="111" customFormat="1" x14ac:dyDescent="0.25">
      <c r="A3" s="116" t="s">
        <v>14</v>
      </c>
      <c r="B3" s="114"/>
      <c r="C3" s="114"/>
    </row>
    <row r="4" spans="1:17" s="111" customFormat="1" ht="12" thickBot="1" x14ac:dyDescent="0.3">
      <c r="A4" s="115"/>
      <c r="B4" s="114"/>
      <c r="C4" s="114"/>
    </row>
    <row r="5" spans="1:17" s="9" customFormat="1" ht="69" x14ac:dyDescent="0.35">
      <c r="A5" s="11" t="s">
        <v>0</v>
      </c>
      <c r="B5" s="12" t="s">
        <v>1</v>
      </c>
      <c r="C5" s="12" t="s">
        <v>2</v>
      </c>
      <c r="D5" s="12" t="s">
        <v>3</v>
      </c>
      <c r="E5" s="12" t="s">
        <v>4</v>
      </c>
      <c r="F5" s="12" t="s">
        <v>5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15</v>
      </c>
      <c r="L5" s="13" t="s">
        <v>16</v>
      </c>
      <c r="M5" s="112"/>
      <c r="N5" s="112"/>
      <c r="O5" s="112"/>
      <c r="P5" s="112"/>
      <c r="Q5" s="112"/>
    </row>
    <row r="6" spans="1:17" ht="54" customHeight="1" x14ac:dyDescent="0.25">
      <c r="A6" s="164" t="s">
        <v>104</v>
      </c>
      <c r="B6" s="51" t="s">
        <v>105</v>
      </c>
      <c r="C6" s="51" t="s">
        <v>106</v>
      </c>
      <c r="D6" s="51" t="s">
        <v>107</v>
      </c>
      <c r="E6" s="51" t="s">
        <v>108</v>
      </c>
      <c r="F6" s="52">
        <v>1789473.69</v>
      </c>
      <c r="G6" s="52">
        <v>315789</v>
      </c>
      <c r="H6" s="51" t="s">
        <v>109</v>
      </c>
      <c r="I6" s="51" t="s">
        <v>110</v>
      </c>
      <c r="J6" s="51" t="s">
        <v>111</v>
      </c>
      <c r="K6" s="51">
        <v>2016</v>
      </c>
      <c r="L6" s="165" t="s">
        <v>258</v>
      </c>
      <c r="M6" s="149"/>
      <c r="N6" s="7"/>
      <c r="O6" s="7"/>
      <c r="P6" s="7"/>
      <c r="Q6" s="7"/>
    </row>
    <row r="7" spans="1:17" ht="43.5" customHeight="1" x14ac:dyDescent="0.25">
      <c r="A7" s="164" t="s">
        <v>112</v>
      </c>
      <c r="B7" s="51" t="s">
        <v>113</v>
      </c>
      <c r="C7" s="51" t="s">
        <v>106</v>
      </c>
      <c r="D7" s="51" t="s">
        <v>114</v>
      </c>
      <c r="E7" s="51" t="s">
        <v>115</v>
      </c>
      <c r="F7" s="52">
        <v>85000000</v>
      </c>
      <c r="G7" s="52">
        <v>15000000</v>
      </c>
      <c r="H7" s="51" t="s">
        <v>253</v>
      </c>
      <c r="I7" s="51" t="s">
        <v>116</v>
      </c>
      <c r="J7" s="51" t="s">
        <v>117</v>
      </c>
      <c r="K7" s="51">
        <v>2016</v>
      </c>
      <c r="L7" s="166" t="s">
        <v>259</v>
      </c>
      <c r="M7" s="150"/>
      <c r="N7" s="7"/>
      <c r="O7" s="7"/>
      <c r="P7" s="7"/>
      <c r="Q7" s="7"/>
    </row>
    <row r="8" spans="1:17" ht="44.25" customHeight="1" x14ac:dyDescent="0.25">
      <c r="A8" s="164" t="s">
        <v>104</v>
      </c>
      <c r="B8" s="51" t="s">
        <v>118</v>
      </c>
      <c r="C8" s="51" t="s">
        <v>106</v>
      </c>
      <c r="D8" s="51" t="s">
        <v>119</v>
      </c>
      <c r="E8" s="51" t="s">
        <v>120</v>
      </c>
      <c r="F8" s="52">
        <v>26137500</v>
      </c>
      <c r="G8" s="52">
        <v>4612500</v>
      </c>
      <c r="H8" s="51" t="s">
        <v>121</v>
      </c>
      <c r="I8" s="51" t="s">
        <v>122</v>
      </c>
      <c r="J8" s="51" t="s">
        <v>123</v>
      </c>
      <c r="K8" s="51">
        <v>2017</v>
      </c>
      <c r="L8" s="166" t="s">
        <v>259</v>
      </c>
      <c r="M8" s="149"/>
      <c r="N8" s="7"/>
      <c r="O8" s="7"/>
      <c r="P8" s="7"/>
      <c r="Q8" s="7"/>
    </row>
    <row r="9" spans="1:17" ht="40.5" customHeight="1" x14ac:dyDescent="0.25">
      <c r="A9" s="164" t="s">
        <v>104</v>
      </c>
      <c r="B9" s="51" t="s">
        <v>124</v>
      </c>
      <c r="C9" s="51" t="s">
        <v>106</v>
      </c>
      <c r="D9" s="51" t="s">
        <v>107</v>
      </c>
      <c r="E9" s="51" t="s">
        <v>125</v>
      </c>
      <c r="F9" s="52">
        <v>8947368.4199999999</v>
      </c>
      <c r="G9" s="52">
        <v>1578947.37</v>
      </c>
      <c r="H9" s="51" t="s">
        <v>126</v>
      </c>
      <c r="I9" s="51" t="s">
        <v>122</v>
      </c>
      <c r="J9" s="51" t="s">
        <v>123</v>
      </c>
      <c r="K9" s="51">
        <v>2017</v>
      </c>
      <c r="L9" s="166" t="s">
        <v>259</v>
      </c>
      <c r="M9" s="149"/>
      <c r="N9" s="7"/>
      <c r="O9" s="7"/>
      <c r="P9" s="7"/>
      <c r="Q9" s="7"/>
    </row>
    <row r="10" spans="1:17" ht="54.75" customHeight="1" x14ac:dyDescent="0.25">
      <c r="A10" s="164" t="s">
        <v>112</v>
      </c>
      <c r="B10" s="51" t="s">
        <v>127</v>
      </c>
      <c r="C10" s="51" t="s">
        <v>106</v>
      </c>
      <c r="D10" s="51" t="s">
        <v>128</v>
      </c>
      <c r="E10" s="51" t="s">
        <v>129</v>
      </c>
      <c r="F10" s="52">
        <v>12750000</v>
      </c>
      <c r="G10" s="52">
        <v>2250000</v>
      </c>
      <c r="H10" s="51" t="s">
        <v>130</v>
      </c>
      <c r="I10" s="51" t="s">
        <v>122</v>
      </c>
      <c r="J10" s="51" t="s">
        <v>123</v>
      </c>
      <c r="K10" s="51">
        <v>2017</v>
      </c>
      <c r="L10" s="166" t="s">
        <v>260</v>
      </c>
      <c r="M10" s="149"/>
      <c r="N10" s="7"/>
      <c r="O10" s="7"/>
      <c r="P10" s="7"/>
      <c r="Q10" s="7"/>
    </row>
    <row r="11" spans="1:17" ht="58.5" customHeight="1" x14ac:dyDescent="0.25">
      <c r="A11" s="164" t="s">
        <v>112</v>
      </c>
      <c r="B11" s="51" t="s">
        <v>131</v>
      </c>
      <c r="C11" s="51" t="s">
        <v>106</v>
      </c>
      <c r="D11" s="51" t="s">
        <v>132</v>
      </c>
      <c r="E11" s="51" t="s">
        <v>133</v>
      </c>
      <c r="F11" s="52">
        <v>17000000</v>
      </c>
      <c r="G11" s="52">
        <v>3000000</v>
      </c>
      <c r="H11" s="51" t="s">
        <v>134</v>
      </c>
      <c r="I11" s="51" t="s">
        <v>135</v>
      </c>
      <c r="J11" s="51" t="s">
        <v>136</v>
      </c>
      <c r="K11" s="51">
        <v>2017</v>
      </c>
      <c r="L11" s="166" t="s">
        <v>260</v>
      </c>
      <c r="M11" s="149"/>
      <c r="N11" s="7"/>
      <c r="O11" s="7"/>
      <c r="P11" s="7"/>
      <c r="Q11" s="7"/>
    </row>
    <row r="12" spans="1:17" ht="114.75" customHeight="1" x14ac:dyDescent="0.25">
      <c r="A12" s="164" t="s">
        <v>112</v>
      </c>
      <c r="B12" s="51" t="s">
        <v>137</v>
      </c>
      <c r="C12" s="51" t="s">
        <v>106</v>
      </c>
      <c r="D12" s="51" t="s">
        <v>138</v>
      </c>
      <c r="E12" s="51" t="s">
        <v>139</v>
      </c>
      <c r="F12" s="52">
        <v>8500000</v>
      </c>
      <c r="G12" s="52">
        <v>1500000</v>
      </c>
      <c r="H12" s="51" t="s">
        <v>140</v>
      </c>
      <c r="I12" s="51" t="s">
        <v>141</v>
      </c>
      <c r="J12" s="51" t="s">
        <v>142</v>
      </c>
      <c r="K12" s="51">
        <v>2017</v>
      </c>
      <c r="L12" s="166" t="s">
        <v>261</v>
      </c>
      <c r="M12" s="149"/>
      <c r="N12" s="7"/>
      <c r="O12" s="7"/>
      <c r="P12" s="7"/>
      <c r="Q12" s="7"/>
    </row>
    <row r="13" spans="1:17" ht="34.5" x14ac:dyDescent="0.25">
      <c r="A13" s="164" t="s">
        <v>143</v>
      </c>
      <c r="B13" s="51" t="s">
        <v>144</v>
      </c>
      <c r="C13" s="51" t="s">
        <v>106</v>
      </c>
      <c r="D13" s="51" t="s">
        <v>145</v>
      </c>
      <c r="E13" s="51" t="s">
        <v>146</v>
      </c>
      <c r="F13" s="52">
        <v>2105140.64</v>
      </c>
      <c r="G13" s="52">
        <v>371495.41</v>
      </c>
      <c r="H13" s="51" t="s">
        <v>147</v>
      </c>
      <c r="I13" s="51" t="s">
        <v>148</v>
      </c>
      <c r="J13" s="51" t="s">
        <v>149</v>
      </c>
      <c r="K13" s="51">
        <v>2017</v>
      </c>
      <c r="L13" s="166" t="s">
        <v>261</v>
      </c>
      <c r="M13" s="149"/>
      <c r="N13" s="7"/>
      <c r="O13" s="7"/>
      <c r="P13" s="7"/>
      <c r="Q13" s="7"/>
    </row>
    <row r="14" spans="1:17" ht="53.25" customHeight="1" x14ac:dyDescent="0.25">
      <c r="A14" s="164" t="s">
        <v>143</v>
      </c>
      <c r="B14" s="51" t="s">
        <v>144</v>
      </c>
      <c r="C14" s="51" t="s">
        <v>106</v>
      </c>
      <c r="D14" s="51" t="s">
        <v>145</v>
      </c>
      <c r="E14" s="51" t="s">
        <v>146</v>
      </c>
      <c r="F14" s="52">
        <v>5125620.79</v>
      </c>
      <c r="G14" s="52">
        <v>904521.3200000003</v>
      </c>
      <c r="H14" s="51" t="s">
        <v>150</v>
      </c>
      <c r="I14" s="51" t="s">
        <v>148</v>
      </c>
      <c r="J14" s="51" t="s">
        <v>149</v>
      </c>
      <c r="K14" s="51">
        <v>2017</v>
      </c>
      <c r="L14" s="166" t="s">
        <v>262</v>
      </c>
      <c r="M14" s="149"/>
      <c r="N14" s="7"/>
      <c r="O14" s="7"/>
      <c r="P14" s="7"/>
      <c r="Q14" s="7"/>
    </row>
    <row r="15" spans="1:17" ht="34.5" x14ac:dyDescent="0.25">
      <c r="A15" s="164" t="s">
        <v>104</v>
      </c>
      <c r="B15" s="51" t="s">
        <v>151</v>
      </c>
      <c r="C15" s="51" t="s">
        <v>106</v>
      </c>
      <c r="D15" s="51" t="s">
        <v>107</v>
      </c>
      <c r="E15" s="51" t="s">
        <v>125</v>
      </c>
      <c r="F15" s="52">
        <v>7157894.7300000004</v>
      </c>
      <c r="G15" s="52">
        <v>1263157.8999999999</v>
      </c>
      <c r="H15" s="51" t="s">
        <v>152</v>
      </c>
      <c r="I15" s="51" t="s">
        <v>153</v>
      </c>
      <c r="J15" s="51" t="s">
        <v>154</v>
      </c>
      <c r="K15" s="51">
        <v>2018</v>
      </c>
      <c r="L15" s="166" t="s">
        <v>261</v>
      </c>
      <c r="M15" s="149"/>
      <c r="N15" s="7"/>
      <c r="O15" s="7"/>
      <c r="P15" s="7"/>
      <c r="Q15" s="7"/>
    </row>
    <row r="16" spans="1:17" ht="34.5" x14ac:dyDescent="0.25">
      <c r="A16" s="164" t="s">
        <v>112</v>
      </c>
      <c r="B16" s="51" t="s">
        <v>161</v>
      </c>
      <c r="C16" s="51" t="s">
        <v>106</v>
      </c>
      <c r="D16" s="51" t="s">
        <v>114</v>
      </c>
      <c r="E16" s="51" t="s">
        <v>162</v>
      </c>
      <c r="F16" s="52">
        <v>42500000</v>
      </c>
      <c r="G16" s="52">
        <v>7500000</v>
      </c>
      <c r="H16" s="51" t="s">
        <v>152</v>
      </c>
      <c r="I16" s="51" t="s">
        <v>153</v>
      </c>
      <c r="J16" s="51" t="s">
        <v>154</v>
      </c>
      <c r="K16" s="51">
        <v>2018</v>
      </c>
      <c r="L16" s="166" t="s">
        <v>261</v>
      </c>
      <c r="M16" s="149"/>
      <c r="N16" s="7"/>
      <c r="O16" s="7"/>
      <c r="P16" s="7"/>
      <c r="Q16" s="7"/>
    </row>
    <row r="17" spans="1:17" ht="34.5" x14ac:dyDescent="0.25">
      <c r="A17" s="164" t="s">
        <v>104</v>
      </c>
      <c r="B17" s="51" t="s">
        <v>155</v>
      </c>
      <c r="C17" s="51" t="s">
        <v>106</v>
      </c>
      <c r="D17" s="51" t="s">
        <v>156</v>
      </c>
      <c r="E17" s="51" t="s">
        <v>157</v>
      </c>
      <c r="F17" s="52">
        <v>7667000</v>
      </c>
      <c r="G17" s="52">
        <v>1353000</v>
      </c>
      <c r="H17" s="51" t="s">
        <v>158</v>
      </c>
      <c r="I17" s="51" t="s">
        <v>159</v>
      </c>
      <c r="J17" s="51" t="s">
        <v>160</v>
      </c>
      <c r="K17" s="51">
        <v>2018</v>
      </c>
      <c r="L17" s="166" t="s">
        <v>262</v>
      </c>
      <c r="M17" s="151"/>
      <c r="N17" s="7"/>
      <c r="O17" s="7"/>
      <c r="P17" s="7"/>
      <c r="Q17" s="7"/>
    </row>
    <row r="18" spans="1:17" ht="34.5" x14ac:dyDescent="0.25">
      <c r="A18" s="164" t="s">
        <v>143</v>
      </c>
      <c r="B18" s="51" t="s">
        <v>174</v>
      </c>
      <c r="C18" s="51" t="s">
        <v>106</v>
      </c>
      <c r="D18" s="51" t="s">
        <v>175</v>
      </c>
      <c r="E18" s="51" t="s">
        <v>176</v>
      </c>
      <c r="F18" s="52">
        <v>4473684.21</v>
      </c>
      <c r="G18" s="52">
        <v>789473.69</v>
      </c>
      <c r="H18" s="51" t="s">
        <v>177</v>
      </c>
      <c r="I18" s="51" t="s">
        <v>159</v>
      </c>
      <c r="J18" s="51" t="s">
        <v>160</v>
      </c>
      <c r="K18" s="51">
        <v>2018</v>
      </c>
      <c r="L18" s="166" t="s">
        <v>262</v>
      </c>
      <c r="M18" s="151"/>
      <c r="N18" s="7"/>
      <c r="O18" s="7"/>
      <c r="P18" s="7"/>
      <c r="Q18" s="7"/>
    </row>
    <row r="19" spans="1:17" ht="34.5" x14ac:dyDescent="0.25">
      <c r="A19" s="164" t="s">
        <v>112</v>
      </c>
      <c r="B19" s="51" t="s">
        <v>163</v>
      </c>
      <c r="C19" s="51" t="s">
        <v>106</v>
      </c>
      <c r="D19" s="51" t="s">
        <v>138</v>
      </c>
      <c r="E19" s="51" t="s">
        <v>164</v>
      </c>
      <c r="F19" s="52">
        <v>17752431.879999999</v>
      </c>
      <c r="G19" s="52">
        <v>3850927.6900000013</v>
      </c>
      <c r="H19" s="51" t="s">
        <v>165</v>
      </c>
      <c r="I19" s="51" t="s">
        <v>159</v>
      </c>
      <c r="J19" s="51" t="s">
        <v>160</v>
      </c>
      <c r="K19" s="51">
        <v>2018</v>
      </c>
      <c r="L19" s="166" t="s">
        <v>261</v>
      </c>
      <c r="M19" s="151"/>
      <c r="N19" s="7"/>
      <c r="O19" s="7"/>
      <c r="P19" s="7"/>
      <c r="Q19" s="7"/>
    </row>
    <row r="20" spans="1:17" ht="34.5" x14ac:dyDescent="0.25">
      <c r="A20" s="164" t="s">
        <v>112</v>
      </c>
      <c r="B20" s="51" t="s">
        <v>166</v>
      </c>
      <c r="C20" s="51" t="s">
        <v>106</v>
      </c>
      <c r="D20" s="51" t="s">
        <v>114</v>
      </c>
      <c r="E20" s="51" t="s">
        <v>167</v>
      </c>
      <c r="F20" s="52">
        <v>23517083.739999998</v>
      </c>
      <c r="G20" s="52">
        <v>4150073.6000000015</v>
      </c>
      <c r="H20" s="51" t="s">
        <v>168</v>
      </c>
      <c r="I20" s="51" t="s">
        <v>169</v>
      </c>
      <c r="J20" s="51" t="s">
        <v>170</v>
      </c>
      <c r="K20" s="51">
        <v>2018</v>
      </c>
      <c r="L20" s="166" t="s">
        <v>261</v>
      </c>
      <c r="M20" s="152"/>
      <c r="N20" s="7"/>
      <c r="O20" s="7"/>
      <c r="P20" s="7"/>
      <c r="Q20" s="7"/>
    </row>
    <row r="21" spans="1:17" ht="23" x14ac:dyDescent="0.25">
      <c r="A21" s="164" t="s">
        <v>112</v>
      </c>
      <c r="B21" s="51" t="s">
        <v>171</v>
      </c>
      <c r="C21" s="51" t="s">
        <v>172</v>
      </c>
      <c r="D21" s="51" t="s">
        <v>132</v>
      </c>
      <c r="E21" s="51" t="s">
        <v>173</v>
      </c>
      <c r="F21" s="52">
        <v>17000000</v>
      </c>
      <c r="G21" s="52">
        <v>3000000</v>
      </c>
      <c r="H21" s="51" t="s">
        <v>168</v>
      </c>
      <c r="I21" s="51" t="s">
        <v>169</v>
      </c>
      <c r="J21" s="51" t="s">
        <v>170</v>
      </c>
      <c r="K21" s="51">
        <v>2018</v>
      </c>
      <c r="L21" s="166" t="s">
        <v>263</v>
      </c>
      <c r="M21" s="151"/>
      <c r="N21" s="7"/>
      <c r="O21" s="7"/>
      <c r="P21" s="7"/>
      <c r="Q21" s="7"/>
    </row>
    <row r="22" spans="1:17" ht="46" x14ac:dyDescent="0.25">
      <c r="A22" s="164" t="s">
        <v>143</v>
      </c>
      <c r="B22" s="51" t="s">
        <v>185</v>
      </c>
      <c r="C22" s="51" t="s">
        <v>106</v>
      </c>
      <c r="D22" s="51" t="s">
        <v>175</v>
      </c>
      <c r="E22" s="51" t="s">
        <v>176</v>
      </c>
      <c r="F22" s="52">
        <v>3310526.31</v>
      </c>
      <c r="G22" s="52">
        <v>584210.53</v>
      </c>
      <c r="H22" s="51" t="s">
        <v>186</v>
      </c>
      <c r="I22" s="51" t="s">
        <v>183</v>
      </c>
      <c r="J22" s="51" t="s">
        <v>184</v>
      </c>
      <c r="K22" s="51">
        <v>2019</v>
      </c>
      <c r="L22" s="166" t="s">
        <v>265</v>
      </c>
      <c r="M22" s="149"/>
      <c r="N22" s="7"/>
      <c r="O22" s="7"/>
      <c r="P22" s="7"/>
      <c r="Q22" s="7"/>
    </row>
    <row r="23" spans="1:17" ht="34.5" x14ac:dyDescent="0.25">
      <c r="A23" s="164" t="s">
        <v>143</v>
      </c>
      <c r="B23" s="51" t="s">
        <v>187</v>
      </c>
      <c r="C23" s="51" t="s">
        <v>106</v>
      </c>
      <c r="D23" s="51" t="s">
        <v>145</v>
      </c>
      <c r="E23" s="51" t="s">
        <v>188</v>
      </c>
      <c r="F23" s="52">
        <v>4292854.4000000004</v>
      </c>
      <c r="G23" s="52">
        <v>757562.54</v>
      </c>
      <c r="H23" s="51" t="s">
        <v>189</v>
      </c>
      <c r="I23" s="51" t="s">
        <v>183</v>
      </c>
      <c r="J23" s="51" t="s">
        <v>184</v>
      </c>
      <c r="K23" s="51">
        <v>2019</v>
      </c>
      <c r="L23" s="166" t="s">
        <v>266</v>
      </c>
      <c r="M23" s="149"/>
      <c r="N23" s="7"/>
      <c r="O23" s="7"/>
      <c r="P23" s="7"/>
      <c r="Q23" s="7"/>
    </row>
    <row r="24" spans="1:17" ht="34.5" x14ac:dyDescent="0.25">
      <c r="A24" s="164" t="s">
        <v>104</v>
      </c>
      <c r="B24" s="51" t="s">
        <v>178</v>
      </c>
      <c r="C24" s="51" t="s">
        <v>106</v>
      </c>
      <c r="D24" s="51" t="s">
        <v>179</v>
      </c>
      <c r="E24" s="51" t="s">
        <v>180</v>
      </c>
      <c r="F24" s="52">
        <v>5125891.8499999996</v>
      </c>
      <c r="G24" s="52">
        <v>904569.15</v>
      </c>
      <c r="H24" s="51" t="s">
        <v>181</v>
      </c>
      <c r="I24" s="51" t="s">
        <v>182</v>
      </c>
      <c r="J24" s="51" t="s">
        <v>149</v>
      </c>
      <c r="K24" s="51">
        <v>2019</v>
      </c>
      <c r="L24" s="166" t="s">
        <v>264</v>
      </c>
      <c r="M24" s="152"/>
      <c r="N24" s="7"/>
      <c r="O24" s="7"/>
      <c r="P24" s="7"/>
      <c r="Q24" s="7"/>
    </row>
    <row r="25" spans="1:17" ht="34.5" x14ac:dyDescent="0.25">
      <c r="A25" s="164" t="s">
        <v>112</v>
      </c>
      <c r="B25" s="51" t="s">
        <v>190</v>
      </c>
      <c r="C25" s="51" t="s">
        <v>106</v>
      </c>
      <c r="D25" s="51" t="s">
        <v>191</v>
      </c>
      <c r="E25" s="51" t="s">
        <v>192</v>
      </c>
      <c r="F25" s="53">
        <v>70189082.260000005</v>
      </c>
      <c r="G25" s="53">
        <v>12386308.630000001</v>
      </c>
      <c r="H25" s="51" t="s">
        <v>193</v>
      </c>
      <c r="I25" s="51" t="s">
        <v>252</v>
      </c>
      <c r="J25" s="51" t="s">
        <v>194</v>
      </c>
      <c r="K25" s="51">
        <v>2020</v>
      </c>
      <c r="L25" s="167" t="s">
        <v>269</v>
      </c>
      <c r="M25" s="152"/>
      <c r="N25" s="7"/>
      <c r="O25" s="7"/>
      <c r="P25" s="7"/>
      <c r="Q25" s="7"/>
    </row>
    <row r="26" spans="1:17" ht="23.5" thickBot="1" x14ac:dyDescent="0.3">
      <c r="A26" s="34" t="s">
        <v>195</v>
      </c>
      <c r="B26" s="87" t="s">
        <v>196</v>
      </c>
      <c r="C26" s="87" t="s">
        <v>172</v>
      </c>
      <c r="D26" s="88" t="s">
        <v>197</v>
      </c>
      <c r="E26" s="36" t="s">
        <v>198</v>
      </c>
      <c r="F26" s="52">
        <v>19297164.800000001</v>
      </c>
      <c r="G26" s="52">
        <v>68089.33</v>
      </c>
      <c r="H26" s="88" t="s">
        <v>199</v>
      </c>
      <c r="I26" s="88" t="s">
        <v>200</v>
      </c>
      <c r="J26" s="88" t="s">
        <v>149</v>
      </c>
      <c r="K26" s="89">
        <v>2022</v>
      </c>
      <c r="L26" s="168" t="s">
        <v>263</v>
      </c>
      <c r="M26" s="118"/>
    </row>
    <row r="27" spans="1:17" ht="20.5" customHeight="1" thickBot="1" x14ac:dyDescent="0.3">
      <c r="A27" s="115"/>
      <c r="B27" s="114"/>
      <c r="C27" s="114"/>
      <c r="D27" s="111"/>
      <c r="E27" s="25" t="s">
        <v>268</v>
      </c>
      <c r="F27" s="54">
        <f>SUM(F6:F21,F22:F25,F26)</f>
        <v>389638717.71999997</v>
      </c>
      <c r="G27" s="55">
        <f>SUM(G6:G21,G22:G25,G26)</f>
        <v>66140626.159999996</v>
      </c>
      <c r="H27" s="111"/>
      <c r="I27" s="111"/>
      <c r="J27" s="111"/>
      <c r="K27" s="111"/>
      <c r="L27" s="111"/>
    </row>
    <row r="28" spans="1:17" s="111" customFormat="1" x14ac:dyDescent="0.25">
      <c r="A28" s="115"/>
      <c r="B28" s="114"/>
      <c r="C28" s="114"/>
      <c r="F28" s="117"/>
    </row>
    <row r="29" spans="1:17" s="111" customFormat="1" x14ac:dyDescent="0.25">
      <c r="A29" s="115"/>
      <c r="B29" s="114"/>
      <c r="C29" s="114"/>
    </row>
    <row r="30" spans="1:17" s="111" customFormat="1" x14ac:dyDescent="0.25">
      <c r="A30" s="115"/>
      <c r="B30" s="114"/>
      <c r="C30" s="114"/>
    </row>
    <row r="31" spans="1:17" s="111" customFormat="1" x14ac:dyDescent="0.25">
      <c r="A31" s="115"/>
      <c r="B31" s="114"/>
      <c r="C31" s="114"/>
      <c r="F31" s="83"/>
      <c r="G31" s="83"/>
    </row>
    <row r="32" spans="1:17" s="111" customFormat="1" x14ac:dyDescent="0.25">
      <c r="A32" s="115"/>
      <c r="B32" s="114"/>
      <c r="C32" s="114"/>
    </row>
    <row r="33" spans="1:7" s="111" customFormat="1" x14ac:dyDescent="0.25">
      <c r="A33" s="115"/>
      <c r="B33" s="114"/>
      <c r="C33" s="114"/>
    </row>
    <row r="34" spans="1:7" s="111" customFormat="1" x14ac:dyDescent="0.25">
      <c r="A34" s="115"/>
      <c r="B34" s="114"/>
      <c r="C34" s="114"/>
      <c r="F34" s="83"/>
      <c r="G34" s="83"/>
    </row>
    <row r="35" spans="1:7" s="111" customFormat="1" x14ac:dyDescent="0.25">
      <c r="A35" s="115"/>
      <c r="B35" s="114"/>
      <c r="C35" s="114"/>
    </row>
    <row r="36" spans="1:7" s="111" customFormat="1" x14ac:dyDescent="0.25">
      <c r="A36" s="115"/>
      <c r="B36" s="114"/>
      <c r="C36" s="114"/>
    </row>
    <row r="37" spans="1:7" s="111" customFormat="1" x14ac:dyDescent="0.25">
      <c r="A37" s="115"/>
      <c r="B37" s="114"/>
      <c r="C37" s="114"/>
    </row>
    <row r="38" spans="1:7" s="111" customFormat="1" x14ac:dyDescent="0.25">
      <c r="A38" s="115"/>
      <c r="B38" s="114"/>
      <c r="C38" s="114"/>
    </row>
    <row r="39" spans="1:7" s="111" customFormat="1" x14ac:dyDescent="0.25">
      <c r="A39" s="115"/>
      <c r="B39" s="114"/>
      <c r="C39" s="114"/>
    </row>
    <row r="40" spans="1:7" s="111" customFormat="1" x14ac:dyDescent="0.25">
      <c r="A40" s="115"/>
      <c r="B40" s="114"/>
      <c r="C40" s="114"/>
    </row>
    <row r="41" spans="1:7" s="111" customFormat="1" x14ac:dyDescent="0.25">
      <c r="A41" s="115"/>
      <c r="B41" s="114"/>
      <c r="C41" s="114"/>
    </row>
    <row r="42" spans="1:7" s="111" customFormat="1" x14ac:dyDescent="0.25">
      <c r="A42" s="115"/>
      <c r="B42" s="114"/>
      <c r="C42" s="114"/>
    </row>
    <row r="43" spans="1:7" s="111" customFormat="1" x14ac:dyDescent="0.25">
      <c r="A43" s="115"/>
      <c r="B43" s="114"/>
      <c r="C43" s="114"/>
    </row>
    <row r="44" spans="1:7" s="111" customFormat="1" x14ac:dyDescent="0.25">
      <c r="A44" s="115"/>
      <c r="B44" s="114"/>
      <c r="C44" s="114"/>
    </row>
    <row r="45" spans="1:7" s="111" customFormat="1" x14ac:dyDescent="0.25">
      <c r="A45" s="115"/>
      <c r="B45" s="114"/>
      <c r="C45" s="114"/>
    </row>
    <row r="46" spans="1:7" s="111" customFormat="1" x14ac:dyDescent="0.25">
      <c r="A46" s="115"/>
      <c r="B46" s="114"/>
      <c r="C46" s="114"/>
    </row>
    <row r="47" spans="1:7" s="111" customFormat="1" x14ac:dyDescent="0.25">
      <c r="A47" s="115"/>
      <c r="B47" s="114"/>
      <c r="C47" s="114"/>
    </row>
    <row r="48" spans="1:7" s="111" customFormat="1" x14ac:dyDescent="0.25">
      <c r="A48" s="115"/>
      <c r="B48" s="114"/>
      <c r="C48" s="114"/>
    </row>
    <row r="49" spans="1:3" s="111" customFormat="1" x14ac:dyDescent="0.25">
      <c r="A49" s="115"/>
      <c r="B49" s="114"/>
      <c r="C49" s="114"/>
    </row>
    <row r="50" spans="1:3" s="111" customFormat="1" x14ac:dyDescent="0.25">
      <c r="A50" s="115"/>
      <c r="B50" s="114"/>
      <c r="C50" s="114"/>
    </row>
    <row r="51" spans="1:3" s="111" customFormat="1" x14ac:dyDescent="0.25">
      <c r="A51" s="115"/>
      <c r="B51" s="114"/>
      <c r="C51" s="114"/>
    </row>
    <row r="52" spans="1:3" s="111" customFormat="1" x14ac:dyDescent="0.25">
      <c r="A52" s="115"/>
      <c r="B52" s="114"/>
      <c r="C52" s="114"/>
    </row>
    <row r="53" spans="1:3" s="111" customFormat="1" x14ac:dyDescent="0.25">
      <c r="A53" s="115"/>
      <c r="B53" s="114"/>
      <c r="C53" s="114"/>
    </row>
    <row r="54" spans="1:3" s="111" customFormat="1" x14ac:dyDescent="0.25">
      <c r="A54" s="115"/>
      <c r="B54" s="114"/>
      <c r="C54" s="114"/>
    </row>
    <row r="55" spans="1:3" s="111" customFormat="1" x14ac:dyDescent="0.25">
      <c r="A55" s="115"/>
      <c r="B55" s="114"/>
      <c r="C55" s="114"/>
    </row>
    <row r="56" spans="1:3" s="111" customFormat="1" x14ac:dyDescent="0.25">
      <c r="A56" s="115"/>
      <c r="B56" s="114"/>
      <c r="C56" s="114"/>
    </row>
    <row r="57" spans="1:3" s="111" customFormat="1" x14ac:dyDescent="0.25">
      <c r="A57" s="115"/>
      <c r="B57" s="114"/>
      <c r="C57" s="114"/>
    </row>
    <row r="58" spans="1:3" s="111" customFormat="1" x14ac:dyDescent="0.25">
      <c r="A58" s="115"/>
      <c r="B58" s="114"/>
      <c r="C58" s="114"/>
    </row>
    <row r="59" spans="1:3" s="111" customFormat="1" x14ac:dyDescent="0.25">
      <c r="A59" s="115"/>
      <c r="B59" s="114"/>
      <c r="C59" s="114"/>
    </row>
    <row r="60" spans="1:3" s="111" customFormat="1" x14ac:dyDescent="0.25">
      <c r="A60" s="115"/>
      <c r="B60" s="114"/>
      <c r="C60" s="114"/>
    </row>
    <row r="61" spans="1:3" s="111" customFormat="1" x14ac:dyDescent="0.25">
      <c r="A61" s="115"/>
      <c r="B61" s="114"/>
      <c r="C61" s="114"/>
    </row>
    <row r="62" spans="1:3" s="111" customFormat="1" x14ac:dyDescent="0.25">
      <c r="A62" s="115"/>
      <c r="B62" s="114"/>
      <c r="C62" s="114"/>
    </row>
    <row r="63" spans="1:3" s="111" customFormat="1" x14ac:dyDescent="0.25">
      <c r="A63" s="115"/>
      <c r="B63" s="114"/>
      <c r="C63" s="114"/>
    </row>
    <row r="64" spans="1:3" s="111" customFormat="1" x14ac:dyDescent="0.25">
      <c r="A64" s="115"/>
      <c r="B64" s="114"/>
      <c r="C64" s="114"/>
    </row>
    <row r="65" spans="1:3" s="111" customFormat="1" x14ac:dyDescent="0.25">
      <c r="A65" s="115"/>
      <c r="B65" s="114"/>
      <c r="C65" s="114"/>
    </row>
    <row r="66" spans="1:3" s="111" customFormat="1" x14ac:dyDescent="0.25">
      <c r="A66" s="115"/>
      <c r="B66" s="114"/>
      <c r="C66" s="114"/>
    </row>
    <row r="67" spans="1:3" s="111" customFormat="1" x14ac:dyDescent="0.25">
      <c r="A67" s="115"/>
      <c r="B67" s="114"/>
      <c r="C67" s="114"/>
    </row>
    <row r="68" spans="1:3" s="111" customFormat="1" x14ac:dyDescent="0.25">
      <c r="A68" s="115"/>
      <c r="B68" s="114"/>
      <c r="C68" s="114"/>
    </row>
    <row r="69" spans="1:3" s="111" customFormat="1" x14ac:dyDescent="0.25">
      <c r="A69" s="115"/>
      <c r="B69" s="114"/>
      <c r="C69" s="114"/>
    </row>
    <row r="70" spans="1:3" s="111" customFormat="1" x14ac:dyDescent="0.25">
      <c r="A70" s="115"/>
      <c r="B70" s="114"/>
      <c r="C70" s="114"/>
    </row>
    <row r="71" spans="1:3" s="111" customFormat="1" x14ac:dyDescent="0.25">
      <c r="A71" s="115"/>
      <c r="B71" s="114"/>
      <c r="C71" s="114"/>
    </row>
    <row r="72" spans="1:3" s="111" customFormat="1" x14ac:dyDescent="0.25">
      <c r="A72" s="115"/>
      <c r="B72" s="114"/>
      <c r="C72" s="114"/>
    </row>
    <row r="73" spans="1:3" s="111" customFormat="1" x14ac:dyDescent="0.25">
      <c r="A73" s="115"/>
      <c r="B73" s="114"/>
      <c r="C73" s="114"/>
    </row>
    <row r="74" spans="1:3" s="111" customFormat="1" x14ac:dyDescent="0.25">
      <c r="A74" s="115"/>
      <c r="B74" s="114"/>
      <c r="C74" s="114"/>
    </row>
    <row r="75" spans="1:3" s="111" customFormat="1" x14ac:dyDescent="0.25">
      <c r="A75" s="115"/>
      <c r="B75" s="114"/>
      <c r="C75" s="114"/>
    </row>
    <row r="76" spans="1:3" s="111" customFormat="1" x14ac:dyDescent="0.25">
      <c r="A76" s="115"/>
      <c r="B76" s="114"/>
      <c r="C76" s="114"/>
    </row>
    <row r="77" spans="1:3" s="111" customFormat="1" x14ac:dyDescent="0.25">
      <c r="A77" s="115"/>
      <c r="B77" s="114"/>
      <c r="C77" s="114"/>
    </row>
    <row r="78" spans="1:3" s="111" customFormat="1" x14ac:dyDescent="0.25">
      <c r="A78" s="115"/>
      <c r="B78" s="114"/>
      <c r="C78" s="114"/>
    </row>
    <row r="79" spans="1:3" s="111" customFormat="1" x14ac:dyDescent="0.25">
      <c r="A79" s="115"/>
      <c r="B79" s="114"/>
      <c r="C79" s="114"/>
    </row>
    <row r="80" spans="1:3" s="111" customFormat="1" x14ac:dyDescent="0.25">
      <c r="A80" s="115"/>
      <c r="B80" s="114"/>
      <c r="C80" s="114"/>
    </row>
    <row r="81" spans="1:3" s="111" customFormat="1" x14ac:dyDescent="0.25">
      <c r="A81" s="115"/>
      <c r="B81" s="114"/>
      <c r="C81" s="114"/>
    </row>
    <row r="82" spans="1:3" s="111" customFormat="1" x14ac:dyDescent="0.25">
      <c r="A82" s="115"/>
      <c r="B82" s="114"/>
      <c r="C82" s="114"/>
    </row>
    <row r="83" spans="1:3" s="111" customFormat="1" x14ac:dyDescent="0.25">
      <c r="A83" s="115"/>
      <c r="B83" s="114"/>
      <c r="C83" s="114"/>
    </row>
    <row r="84" spans="1:3" s="111" customFormat="1" x14ac:dyDescent="0.25">
      <c r="A84" s="115"/>
      <c r="B84" s="114"/>
      <c r="C84" s="114"/>
    </row>
    <row r="85" spans="1:3" s="111" customFormat="1" x14ac:dyDescent="0.25">
      <c r="A85" s="115"/>
      <c r="B85" s="114"/>
      <c r="C85" s="114"/>
    </row>
    <row r="86" spans="1:3" s="111" customFormat="1" x14ac:dyDescent="0.25">
      <c r="A86" s="115"/>
      <c r="B86" s="114"/>
      <c r="C86" s="114"/>
    </row>
    <row r="87" spans="1:3" s="111" customFormat="1" x14ac:dyDescent="0.25">
      <c r="A87" s="115"/>
      <c r="B87" s="114"/>
      <c r="C87" s="114"/>
    </row>
    <row r="88" spans="1:3" s="111" customFormat="1" x14ac:dyDescent="0.25">
      <c r="A88" s="115"/>
      <c r="B88" s="114"/>
      <c r="C88" s="114"/>
    </row>
    <row r="89" spans="1:3" s="111" customFormat="1" x14ac:dyDescent="0.25">
      <c r="A89" s="115"/>
      <c r="B89" s="114"/>
      <c r="C89" s="114"/>
    </row>
    <row r="90" spans="1:3" s="111" customFormat="1" x14ac:dyDescent="0.25">
      <c r="A90" s="115"/>
      <c r="B90" s="114"/>
      <c r="C90" s="114"/>
    </row>
    <row r="91" spans="1:3" s="111" customFormat="1" x14ac:dyDescent="0.25">
      <c r="A91" s="115"/>
      <c r="B91" s="114"/>
      <c r="C91" s="114"/>
    </row>
    <row r="92" spans="1:3" s="111" customFormat="1" x14ac:dyDescent="0.25">
      <c r="A92" s="115"/>
      <c r="B92" s="114"/>
      <c r="C92" s="114"/>
    </row>
    <row r="93" spans="1:3" s="111" customFormat="1" x14ac:dyDescent="0.25">
      <c r="A93" s="115"/>
      <c r="B93" s="114"/>
      <c r="C93" s="114"/>
    </row>
    <row r="94" spans="1:3" s="111" customFormat="1" x14ac:dyDescent="0.25">
      <c r="A94" s="115"/>
      <c r="B94" s="114"/>
      <c r="C94" s="114"/>
    </row>
    <row r="95" spans="1:3" s="111" customFormat="1" x14ac:dyDescent="0.25">
      <c r="A95" s="115"/>
      <c r="B95" s="114"/>
      <c r="C95" s="114"/>
    </row>
    <row r="96" spans="1:3" s="111" customFormat="1" x14ac:dyDescent="0.25">
      <c r="A96" s="115"/>
      <c r="B96" s="114"/>
      <c r="C96" s="114"/>
    </row>
    <row r="97" spans="1:3" s="111" customFormat="1" x14ac:dyDescent="0.25">
      <c r="A97" s="115"/>
      <c r="B97" s="114"/>
      <c r="C97" s="114"/>
    </row>
    <row r="98" spans="1:3" s="111" customFormat="1" x14ac:dyDescent="0.25">
      <c r="A98" s="115"/>
      <c r="B98" s="114"/>
      <c r="C98" s="114"/>
    </row>
    <row r="99" spans="1:3" s="111" customFormat="1" x14ac:dyDescent="0.25">
      <c r="A99" s="115"/>
      <c r="B99" s="114"/>
      <c r="C99" s="114"/>
    </row>
    <row r="100" spans="1:3" s="111" customFormat="1" x14ac:dyDescent="0.25">
      <c r="A100" s="115"/>
      <c r="B100" s="114"/>
      <c r="C100" s="114"/>
    </row>
    <row r="101" spans="1:3" s="111" customFormat="1" x14ac:dyDescent="0.25">
      <c r="A101" s="115"/>
      <c r="B101" s="114"/>
      <c r="C101" s="114"/>
    </row>
    <row r="102" spans="1:3" s="111" customFormat="1" x14ac:dyDescent="0.25">
      <c r="A102" s="115"/>
      <c r="B102" s="114"/>
      <c r="C102" s="114"/>
    </row>
    <row r="103" spans="1:3" s="111" customFormat="1" x14ac:dyDescent="0.25">
      <c r="A103" s="115"/>
      <c r="B103" s="114"/>
      <c r="C103" s="114"/>
    </row>
    <row r="104" spans="1:3" s="111" customFormat="1" x14ac:dyDescent="0.25">
      <c r="A104" s="115"/>
      <c r="B104" s="114"/>
      <c r="C104" s="114"/>
    </row>
    <row r="105" spans="1:3" s="111" customFormat="1" x14ac:dyDescent="0.25">
      <c r="A105" s="115"/>
      <c r="B105" s="114"/>
      <c r="C105" s="114"/>
    </row>
    <row r="106" spans="1:3" s="111" customFormat="1" x14ac:dyDescent="0.25">
      <c r="A106" s="115"/>
      <c r="B106" s="114"/>
      <c r="C106" s="114"/>
    </row>
    <row r="107" spans="1:3" s="111" customFormat="1" x14ac:dyDescent="0.25">
      <c r="A107" s="115"/>
      <c r="B107" s="114"/>
      <c r="C107" s="114"/>
    </row>
    <row r="108" spans="1:3" s="111" customFormat="1" x14ac:dyDescent="0.25">
      <c r="A108" s="115"/>
      <c r="B108" s="114"/>
      <c r="C108" s="114"/>
    </row>
    <row r="109" spans="1:3" s="111" customFormat="1" x14ac:dyDescent="0.25">
      <c r="A109" s="115"/>
      <c r="B109" s="114"/>
      <c r="C109" s="114"/>
    </row>
    <row r="110" spans="1:3" s="111" customFormat="1" x14ac:dyDescent="0.25">
      <c r="A110" s="115"/>
      <c r="B110" s="114"/>
      <c r="C110" s="114"/>
    </row>
    <row r="111" spans="1:3" s="111" customFormat="1" x14ac:dyDescent="0.25">
      <c r="A111" s="115"/>
      <c r="B111" s="114"/>
      <c r="C111" s="114"/>
    </row>
    <row r="112" spans="1:3" s="111" customFormat="1" x14ac:dyDescent="0.25">
      <c r="A112" s="115"/>
      <c r="B112" s="114"/>
      <c r="C112" s="114"/>
    </row>
    <row r="113" spans="1:3" s="111" customFormat="1" x14ac:dyDescent="0.25">
      <c r="A113" s="115"/>
      <c r="B113" s="114"/>
      <c r="C113" s="114"/>
    </row>
    <row r="114" spans="1:3" s="111" customFormat="1" x14ac:dyDescent="0.25">
      <c r="A114" s="115"/>
      <c r="B114" s="114"/>
      <c r="C114" s="114"/>
    </row>
    <row r="115" spans="1:3" s="111" customFormat="1" x14ac:dyDescent="0.25">
      <c r="A115" s="115"/>
      <c r="B115" s="114"/>
      <c r="C115" s="114"/>
    </row>
    <row r="116" spans="1:3" s="111" customFormat="1" x14ac:dyDescent="0.25">
      <c r="A116" s="115"/>
      <c r="B116" s="114"/>
      <c r="C116" s="114"/>
    </row>
    <row r="117" spans="1:3" s="111" customFormat="1" x14ac:dyDescent="0.25">
      <c r="A117" s="115"/>
      <c r="B117" s="114"/>
      <c r="C117" s="114"/>
    </row>
    <row r="118" spans="1:3" s="111" customFormat="1" x14ac:dyDescent="0.25">
      <c r="A118" s="115"/>
      <c r="B118" s="114"/>
      <c r="C118" s="114"/>
    </row>
    <row r="119" spans="1:3" s="111" customFormat="1" x14ac:dyDescent="0.25">
      <c r="A119" s="115"/>
      <c r="B119" s="114"/>
      <c r="C119" s="114"/>
    </row>
    <row r="120" spans="1:3" s="111" customFormat="1" x14ac:dyDescent="0.25">
      <c r="A120" s="115"/>
      <c r="B120" s="114"/>
      <c r="C120" s="114"/>
    </row>
    <row r="121" spans="1:3" s="111" customFormat="1" x14ac:dyDescent="0.25">
      <c r="A121" s="115"/>
      <c r="B121" s="114"/>
      <c r="C121" s="114"/>
    </row>
    <row r="122" spans="1:3" s="111" customFormat="1" x14ac:dyDescent="0.25">
      <c r="A122" s="115"/>
      <c r="B122" s="114"/>
      <c r="C122" s="114"/>
    </row>
    <row r="123" spans="1:3" s="111" customFormat="1" x14ac:dyDescent="0.25">
      <c r="A123" s="115"/>
      <c r="B123" s="114"/>
      <c r="C123" s="114"/>
    </row>
    <row r="124" spans="1:3" s="111" customFormat="1" x14ac:dyDescent="0.25">
      <c r="A124" s="115"/>
      <c r="B124" s="114"/>
      <c r="C124" s="114"/>
    </row>
    <row r="125" spans="1:3" s="111" customFormat="1" x14ac:dyDescent="0.25">
      <c r="A125" s="115"/>
      <c r="B125" s="114"/>
      <c r="C125" s="114"/>
    </row>
    <row r="126" spans="1:3" s="111" customFormat="1" x14ac:dyDescent="0.25">
      <c r="A126" s="115"/>
      <c r="B126" s="114"/>
      <c r="C126" s="114"/>
    </row>
    <row r="127" spans="1:3" s="111" customFormat="1" x14ac:dyDescent="0.25">
      <c r="A127" s="115"/>
      <c r="B127" s="114"/>
      <c r="C127" s="114"/>
    </row>
    <row r="128" spans="1:3" s="111" customFormat="1" x14ac:dyDescent="0.25">
      <c r="A128" s="115"/>
      <c r="B128" s="114"/>
      <c r="C128" s="114"/>
    </row>
    <row r="129" spans="1:3" s="111" customFormat="1" x14ac:dyDescent="0.25">
      <c r="A129" s="115"/>
      <c r="B129" s="114"/>
      <c r="C129" s="114"/>
    </row>
    <row r="130" spans="1:3" s="111" customFormat="1" x14ac:dyDescent="0.25">
      <c r="A130" s="115"/>
      <c r="B130" s="114"/>
      <c r="C130" s="114"/>
    </row>
    <row r="131" spans="1:3" s="111" customFormat="1" x14ac:dyDescent="0.25">
      <c r="A131" s="115"/>
      <c r="B131" s="114"/>
      <c r="C131" s="114"/>
    </row>
    <row r="132" spans="1:3" s="111" customFormat="1" x14ac:dyDescent="0.25">
      <c r="A132" s="115"/>
      <c r="B132" s="114"/>
      <c r="C132" s="114"/>
    </row>
    <row r="133" spans="1:3" s="111" customFormat="1" x14ac:dyDescent="0.25">
      <c r="A133" s="115"/>
      <c r="B133" s="114"/>
      <c r="C133" s="114"/>
    </row>
    <row r="134" spans="1:3" s="111" customFormat="1" x14ac:dyDescent="0.25">
      <c r="A134" s="115"/>
      <c r="B134" s="114"/>
      <c r="C134" s="114"/>
    </row>
    <row r="135" spans="1:3" s="111" customFormat="1" x14ac:dyDescent="0.25">
      <c r="A135" s="115"/>
      <c r="B135" s="114"/>
      <c r="C135" s="114"/>
    </row>
    <row r="136" spans="1:3" s="111" customFormat="1" x14ac:dyDescent="0.25">
      <c r="A136" s="115"/>
      <c r="B136" s="114"/>
      <c r="C136" s="114"/>
    </row>
    <row r="137" spans="1:3" s="111" customFormat="1" x14ac:dyDescent="0.25">
      <c r="A137" s="115"/>
      <c r="B137" s="114"/>
      <c r="C137" s="114"/>
    </row>
    <row r="138" spans="1:3" s="111" customFormat="1" x14ac:dyDescent="0.25">
      <c r="A138" s="115"/>
      <c r="B138" s="114"/>
      <c r="C138" s="114"/>
    </row>
    <row r="139" spans="1:3" s="111" customFormat="1" x14ac:dyDescent="0.25">
      <c r="A139" s="115"/>
      <c r="B139" s="114"/>
      <c r="C139" s="114"/>
    </row>
    <row r="140" spans="1:3" s="111" customFormat="1" x14ac:dyDescent="0.25">
      <c r="A140" s="115"/>
      <c r="B140" s="114"/>
      <c r="C140" s="114"/>
    </row>
    <row r="141" spans="1:3" s="111" customFormat="1" x14ac:dyDescent="0.25">
      <c r="A141" s="115"/>
      <c r="B141" s="114"/>
      <c r="C141" s="114"/>
    </row>
    <row r="142" spans="1:3" s="111" customFormat="1" x14ac:dyDescent="0.25">
      <c r="A142" s="115"/>
      <c r="B142" s="114"/>
      <c r="C142" s="114"/>
    </row>
    <row r="143" spans="1:3" s="111" customFormat="1" x14ac:dyDescent="0.25">
      <c r="A143" s="115"/>
      <c r="B143" s="114"/>
      <c r="C143" s="114"/>
    </row>
    <row r="144" spans="1:3" s="111" customFormat="1" x14ac:dyDescent="0.25">
      <c r="A144" s="115"/>
      <c r="B144" s="114"/>
      <c r="C144" s="114"/>
    </row>
    <row r="145" spans="1:3" s="111" customFormat="1" x14ac:dyDescent="0.25">
      <c r="A145" s="115"/>
      <c r="B145" s="114"/>
      <c r="C145" s="114"/>
    </row>
    <row r="146" spans="1:3" s="111" customFormat="1" x14ac:dyDescent="0.25">
      <c r="A146" s="115"/>
      <c r="B146" s="114"/>
      <c r="C146" s="114"/>
    </row>
    <row r="147" spans="1:3" s="111" customFormat="1" x14ac:dyDescent="0.25">
      <c r="A147" s="115"/>
      <c r="B147" s="114"/>
      <c r="C147" s="114"/>
    </row>
    <row r="148" spans="1:3" s="111" customFormat="1" x14ac:dyDescent="0.25">
      <c r="A148" s="115"/>
      <c r="B148" s="114"/>
      <c r="C148" s="114"/>
    </row>
    <row r="149" spans="1:3" s="111" customFormat="1" x14ac:dyDescent="0.25">
      <c r="A149" s="115"/>
      <c r="B149" s="114"/>
      <c r="C149" s="114"/>
    </row>
    <row r="150" spans="1:3" s="111" customFormat="1" x14ac:dyDescent="0.25">
      <c r="A150" s="115"/>
      <c r="B150" s="114"/>
      <c r="C150" s="114"/>
    </row>
    <row r="151" spans="1:3" s="111" customFormat="1" x14ac:dyDescent="0.25">
      <c r="A151" s="115"/>
      <c r="B151" s="114"/>
      <c r="C151" s="114"/>
    </row>
    <row r="152" spans="1:3" s="111" customFormat="1" x14ac:dyDescent="0.25">
      <c r="A152" s="115"/>
      <c r="B152" s="114"/>
      <c r="C152" s="114"/>
    </row>
    <row r="153" spans="1:3" s="111" customFormat="1" x14ac:dyDescent="0.25">
      <c r="A153" s="115"/>
      <c r="B153" s="114"/>
      <c r="C153" s="114"/>
    </row>
    <row r="154" spans="1:3" s="111" customFormat="1" x14ac:dyDescent="0.25">
      <c r="A154" s="115"/>
      <c r="B154" s="114"/>
      <c r="C154" s="114"/>
    </row>
    <row r="155" spans="1:3" s="111" customFormat="1" x14ac:dyDescent="0.25">
      <c r="A155" s="115"/>
      <c r="B155" s="114"/>
      <c r="C155" s="114"/>
    </row>
    <row r="156" spans="1:3" s="111" customFormat="1" x14ac:dyDescent="0.25">
      <c r="A156" s="115"/>
      <c r="B156" s="114"/>
      <c r="C156" s="114"/>
    </row>
    <row r="157" spans="1:3" s="111" customFormat="1" x14ac:dyDescent="0.25">
      <c r="A157" s="115"/>
      <c r="B157" s="114"/>
      <c r="C157" s="114"/>
    </row>
    <row r="158" spans="1:3" s="111" customFormat="1" x14ac:dyDescent="0.25">
      <c r="A158" s="115"/>
      <c r="B158" s="114"/>
      <c r="C158" s="114"/>
    </row>
    <row r="159" spans="1:3" s="111" customFormat="1" x14ac:dyDescent="0.25">
      <c r="A159" s="115"/>
      <c r="B159" s="114"/>
      <c r="C159" s="114"/>
    </row>
    <row r="160" spans="1:3" s="111" customFormat="1" x14ac:dyDescent="0.25">
      <c r="A160" s="115"/>
      <c r="B160" s="114"/>
      <c r="C160" s="114"/>
    </row>
    <row r="161" spans="1:3" s="111" customFormat="1" x14ac:dyDescent="0.25">
      <c r="A161" s="115"/>
      <c r="B161" s="114"/>
      <c r="C161" s="114"/>
    </row>
    <row r="162" spans="1:3" s="111" customFormat="1" x14ac:dyDescent="0.25">
      <c r="A162" s="115"/>
      <c r="B162" s="114"/>
      <c r="C162" s="114"/>
    </row>
    <row r="163" spans="1:3" s="111" customFormat="1" x14ac:dyDescent="0.25">
      <c r="A163" s="115"/>
      <c r="B163" s="114"/>
      <c r="C163" s="114"/>
    </row>
    <row r="164" spans="1:3" s="111" customFormat="1" x14ac:dyDescent="0.25">
      <c r="A164" s="115"/>
      <c r="B164" s="114"/>
      <c r="C164" s="114"/>
    </row>
    <row r="165" spans="1:3" s="111" customFormat="1" x14ac:dyDescent="0.25">
      <c r="A165" s="115"/>
      <c r="B165" s="114"/>
      <c r="C165" s="114"/>
    </row>
    <row r="166" spans="1:3" s="111" customFormat="1" x14ac:dyDescent="0.25">
      <c r="A166" s="115"/>
      <c r="B166" s="114"/>
      <c r="C166" s="114"/>
    </row>
  </sheetData>
  <autoFilter ref="A5:L27" xr:uid="{00000000-0001-0000-0100-000000000000}"/>
  <dataValidations count="2">
    <dataValidation type="list" allowBlank="1" showInputMessage="1" showErrorMessage="1" prompt="wybierz narzędzie PP" sqref="M6:M7" xr:uid="{6A5DBC65-BEF7-44BD-9409-4CD00E8118E9}">
      <formula1>skroty_PP</formula1>
    </dataValidation>
    <dataValidation type="list" allowBlank="1" showInputMessage="1" showErrorMessage="1" prompt="wybierz PI" sqref="A19:A24" xr:uid="{21A6DA50-54DE-4B44-A22E-53ABF0221314}">
      <formula1>skroty_PI</formula1>
    </dataValidation>
  </dataValidations>
  <pageMargins left="0.7" right="0.7" top="0.75" bottom="0.75" header="0.3" footer="0.3"/>
  <pageSetup paperSize="9"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68"/>
  <sheetViews>
    <sheetView zoomScale="70" zoomScaleNormal="70" zoomScaleSheetLayoutView="70" workbookViewId="0">
      <selection activeCell="M8" sqref="M8:M22"/>
    </sheetView>
  </sheetViews>
  <sheetFormatPr defaultColWidth="9.1796875" defaultRowHeight="14" x14ac:dyDescent="0.3"/>
  <cols>
    <col min="1" max="1" width="18.7265625" style="22" customWidth="1"/>
    <col min="2" max="2" width="10.54296875" style="20" customWidth="1"/>
    <col min="3" max="3" width="18.7265625" style="20" customWidth="1"/>
    <col min="4" max="4" width="7.26953125" style="20" customWidth="1"/>
    <col min="5" max="5" width="16.1796875" style="20" customWidth="1"/>
    <col min="6" max="6" width="10.26953125" style="20" customWidth="1"/>
    <col min="7" max="7" width="10.54296875" style="20" customWidth="1"/>
    <col min="8" max="8" width="10.453125" style="20" customWidth="1"/>
    <col min="9" max="9" width="18" style="20" customWidth="1"/>
    <col min="10" max="10" width="13.453125" style="20" customWidth="1"/>
    <col min="11" max="11" width="28.81640625" style="20" customWidth="1"/>
    <col min="12" max="12" width="15" style="20" customWidth="1"/>
    <col min="13" max="13" width="22.81640625" style="20" customWidth="1"/>
    <col min="14" max="14" width="24.453125" style="20" customWidth="1"/>
    <col min="15" max="15" width="17.1796875" style="20" customWidth="1"/>
    <col min="16" max="16" width="19.453125" style="20" customWidth="1"/>
    <col min="17" max="17" width="18" style="20" customWidth="1"/>
    <col min="18" max="18" width="20.54296875" style="22" customWidth="1"/>
    <col min="19" max="19" width="12.54296875" style="20" customWidth="1"/>
    <col min="20" max="20" width="19.81640625" style="20" customWidth="1"/>
    <col min="21" max="21" width="14.81640625" style="20" customWidth="1"/>
    <col min="22" max="22" width="18.453125" style="20" customWidth="1"/>
    <col min="23" max="23" width="13.26953125" style="20" customWidth="1"/>
    <col min="24" max="25" width="26.1796875" style="20" customWidth="1"/>
    <col min="26" max="26" width="99.7265625" style="21" customWidth="1"/>
    <col min="27" max="27" width="9.1796875" style="127"/>
    <col min="28" max="28" width="16.54296875" style="127" customWidth="1"/>
    <col min="29" max="29" width="9.1796875" style="127"/>
    <col min="30" max="30" width="6.54296875" style="127" customWidth="1"/>
    <col min="31" max="49" width="9.1796875" style="127"/>
    <col min="50" max="16384" width="9.1796875" style="20"/>
  </cols>
  <sheetData>
    <row r="1" spans="1:49" s="111" customFormat="1" ht="19.5" customHeight="1" x14ac:dyDescent="0.25">
      <c r="A1" s="125" t="s">
        <v>103</v>
      </c>
      <c r="R1" s="119"/>
      <c r="Z1" s="119"/>
    </row>
    <row r="2" spans="1:49" s="111" customFormat="1" ht="11.5" x14ac:dyDescent="0.25">
      <c r="A2" s="119"/>
      <c r="R2" s="119"/>
      <c r="Z2" s="119"/>
    </row>
    <row r="3" spans="1:49" s="120" customFormat="1" ht="21" customHeight="1" thickBot="1" x14ac:dyDescent="0.3">
      <c r="A3" s="124" t="s">
        <v>46</v>
      </c>
      <c r="H3" s="121"/>
      <c r="N3" s="122"/>
      <c r="O3" s="122"/>
      <c r="P3" s="122"/>
      <c r="Q3" s="122"/>
      <c r="R3" s="123"/>
      <c r="Z3" s="123"/>
    </row>
    <row r="4" spans="1:49" s="7" customFormat="1" ht="99.75" customHeight="1" x14ac:dyDescent="0.25">
      <c r="A4" s="212" t="s">
        <v>17</v>
      </c>
      <c r="B4" s="210" t="s">
        <v>18</v>
      </c>
      <c r="C4" s="210" t="s">
        <v>19</v>
      </c>
      <c r="D4" s="137" t="s">
        <v>20</v>
      </c>
      <c r="E4" s="210" t="s">
        <v>21</v>
      </c>
      <c r="F4" s="210" t="s">
        <v>22</v>
      </c>
      <c r="G4" s="210" t="s">
        <v>23</v>
      </c>
      <c r="H4" s="210" t="s">
        <v>24</v>
      </c>
      <c r="I4" s="210" t="s">
        <v>25</v>
      </c>
      <c r="J4" s="210" t="s">
        <v>26</v>
      </c>
      <c r="K4" s="210" t="s">
        <v>27</v>
      </c>
      <c r="L4" s="210" t="s">
        <v>28</v>
      </c>
      <c r="M4" s="210" t="s">
        <v>4</v>
      </c>
      <c r="N4" s="208" t="s">
        <v>29</v>
      </c>
      <c r="O4" s="209"/>
      <c r="P4" s="208" t="s">
        <v>30</v>
      </c>
      <c r="Q4" s="209"/>
      <c r="R4" s="210" t="s">
        <v>31</v>
      </c>
      <c r="S4" s="138" t="s">
        <v>32</v>
      </c>
      <c r="T4" s="208" t="s">
        <v>33</v>
      </c>
      <c r="U4" s="209"/>
      <c r="V4" s="138" t="s">
        <v>34</v>
      </c>
      <c r="W4" s="138" t="s">
        <v>35</v>
      </c>
      <c r="X4" s="138" t="s">
        <v>36</v>
      </c>
      <c r="Y4" s="138" t="s">
        <v>37</v>
      </c>
      <c r="Z4" s="139" t="s">
        <v>38</v>
      </c>
      <c r="AA4" s="111"/>
      <c r="AB4" s="111"/>
      <c r="AC4" s="111"/>
      <c r="AD4" s="112" t="s">
        <v>39</v>
      </c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</row>
    <row r="5" spans="1:49" s="9" customFormat="1" ht="42.75" customHeight="1" x14ac:dyDescent="0.35">
      <c r="A5" s="213"/>
      <c r="B5" s="211"/>
      <c r="C5" s="211"/>
      <c r="D5" s="71" t="s">
        <v>40</v>
      </c>
      <c r="E5" s="211"/>
      <c r="F5" s="211"/>
      <c r="G5" s="211"/>
      <c r="H5" s="211"/>
      <c r="I5" s="211"/>
      <c r="J5" s="211"/>
      <c r="K5" s="211"/>
      <c r="L5" s="211"/>
      <c r="M5" s="211"/>
      <c r="N5" s="71" t="s">
        <v>5</v>
      </c>
      <c r="O5" s="71" t="s">
        <v>6</v>
      </c>
      <c r="P5" s="71" t="s">
        <v>5</v>
      </c>
      <c r="Q5" s="71" t="s">
        <v>6</v>
      </c>
      <c r="R5" s="211"/>
      <c r="S5" s="71" t="s">
        <v>40</v>
      </c>
      <c r="T5" s="71" t="s">
        <v>40</v>
      </c>
      <c r="U5" s="71" t="s">
        <v>41</v>
      </c>
      <c r="V5" s="71" t="s">
        <v>40</v>
      </c>
      <c r="W5" s="71" t="s">
        <v>40</v>
      </c>
      <c r="X5" s="71" t="s">
        <v>40</v>
      </c>
      <c r="Y5" s="71"/>
      <c r="Z5" s="140"/>
      <c r="AA5" s="112"/>
      <c r="AB5" s="112"/>
      <c r="AC5" s="112"/>
      <c r="AD5" s="112" t="s">
        <v>42</v>
      </c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</row>
    <row r="6" spans="1:49" s="9" customFormat="1" ht="19.149999999999999" customHeight="1" thickBot="1" x14ac:dyDescent="0.4">
      <c r="A6" s="141">
        <v>1</v>
      </c>
      <c r="B6" s="23">
        <v>2</v>
      </c>
      <c r="C6" s="23">
        <v>3</v>
      </c>
      <c r="D6" s="24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  <c r="M6" s="23">
        <v>13</v>
      </c>
      <c r="N6" s="24">
        <v>14</v>
      </c>
      <c r="O6" s="24">
        <v>15</v>
      </c>
      <c r="P6" s="24">
        <v>16</v>
      </c>
      <c r="Q6" s="24">
        <v>17</v>
      </c>
      <c r="R6" s="23">
        <v>18</v>
      </c>
      <c r="S6" s="24">
        <v>19</v>
      </c>
      <c r="T6" s="24">
        <v>20</v>
      </c>
      <c r="U6" s="24">
        <v>21</v>
      </c>
      <c r="V6" s="24">
        <v>22</v>
      </c>
      <c r="W6" s="24">
        <v>23</v>
      </c>
      <c r="X6" s="24">
        <v>24</v>
      </c>
      <c r="Y6" s="24">
        <v>25</v>
      </c>
      <c r="Z6" s="142">
        <v>26</v>
      </c>
      <c r="AA6" s="112"/>
      <c r="AB6" s="112"/>
      <c r="AC6" s="112"/>
      <c r="AD6" s="112" t="s">
        <v>43</v>
      </c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2"/>
      <c r="AU6" s="112"/>
      <c r="AV6" s="112"/>
      <c r="AW6" s="112"/>
    </row>
    <row r="7" spans="1:49" s="9" customFormat="1" ht="19.149999999999999" customHeight="1" thickBot="1" x14ac:dyDescent="0.3">
      <c r="A7" s="143"/>
      <c r="B7" s="56"/>
      <c r="C7" s="56"/>
      <c r="D7" s="56"/>
      <c r="E7" s="56"/>
      <c r="F7" s="56"/>
      <c r="G7" s="56"/>
      <c r="H7" s="56"/>
      <c r="I7" s="56"/>
      <c r="J7" s="56"/>
      <c r="K7" s="56"/>
      <c r="L7" s="57"/>
      <c r="M7" s="58"/>
      <c r="N7" s="171">
        <f>SUM(N23,N8)</f>
        <v>52488592.590000004</v>
      </c>
      <c r="O7" s="172">
        <f>SUM(O23,O8)</f>
        <v>16887368.699999999</v>
      </c>
      <c r="P7" s="172">
        <f>SUM(P23,P8)</f>
        <v>49966220.870000005</v>
      </c>
      <c r="Q7" s="173">
        <f>SUM(Q23,Q8)</f>
        <v>16426204.82</v>
      </c>
      <c r="R7" s="65"/>
      <c r="S7" s="66"/>
      <c r="T7" s="90"/>
      <c r="U7" s="91">
        <f>SUM(U8:U23)</f>
        <v>88</v>
      </c>
      <c r="V7" s="65"/>
      <c r="W7" s="66"/>
      <c r="X7" s="66"/>
      <c r="Y7" s="66"/>
      <c r="Z7" s="144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2"/>
      <c r="AU7" s="112"/>
      <c r="AV7" s="112"/>
      <c r="AW7" s="112"/>
    </row>
    <row r="8" spans="1:49" s="7" customFormat="1" ht="18" customHeight="1" x14ac:dyDescent="0.3">
      <c r="A8" s="222" t="s">
        <v>201</v>
      </c>
      <c r="B8" s="224" t="s">
        <v>202</v>
      </c>
      <c r="C8" s="226" t="s">
        <v>203</v>
      </c>
      <c r="D8" s="224" t="s">
        <v>204</v>
      </c>
      <c r="E8" s="224" t="s">
        <v>81</v>
      </c>
      <c r="F8" s="224" t="s">
        <v>81</v>
      </c>
      <c r="G8" s="226" t="s">
        <v>205</v>
      </c>
      <c r="H8" s="224" t="s">
        <v>206</v>
      </c>
      <c r="I8" s="59"/>
      <c r="J8" s="60"/>
      <c r="K8" s="61" t="s">
        <v>81</v>
      </c>
      <c r="L8" s="61" t="s">
        <v>81</v>
      </c>
      <c r="M8" s="228" t="s">
        <v>207</v>
      </c>
      <c r="N8" s="217">
        <v>49693336.520000003</v>
      </c>
      <c r="O8" s="217">
        <v>16394088.220000001</v>
      </c>
      <c r="P8" s="217">
        <v>49693336.520000003</v>
      </c>
      <c r="Q8" s="217">
        <v>16394088.220000001</v>
      </c>
      <c r="R8" s="220" t="s">
        <v>208</v>
      </c>
      <c r="S8" s="60" t="s">
        <v>209</v>
      </c>
      <c r="T8" s="60" t="s">
        <v>209</v>
      </c>
      <c r="U8" s="69">
        <f>SUM(U9:U22)</f>
        <v>44</v>
      </c>
      <c r="V8" s="60" t="s">
        <v>209</v>
      </c>
      <c r="W8" s="60" t="s">
        <v>209</v>
      </c>
      <c r="X8" s="60" t="s">
        <v>209</v>
      </c>
      <c r="Y8" s="214" t="s">
        <v>43</v>
      </c>
      <c r="Z8" s="67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</row>
    <row r="9" spans="1:49" s="7" customFormat="1" ht="48.75" customHeight="1" x14ac:dyDescent="0.3">
      <c r="A9" s="222"/>
      <c r="B9" s="224"/>
      <c r="C9" s="226"/>
      <c r="D9" s="224"/>
      <c r="E9" s="224"/>
      <c r="F9" s="224"/>
      <c r="G9" s="226"/>
      <c r="H9" s="224"/>
      <c r="I9" s="62" t="s">
        <v>210</v>
      </c>
      <c r="J9" s="63" t="s">
        <v>211</v>
      </c>
      <c r="K9" s="64" t="s">
        <v>81</v>
      </c>
      <c r="L9" s="64" t="s">
        <v>81</v>
      </c>
      <c r="M9" s="228"/>
      <c r="N9" s="218"/>
      <c r="O9" s="218"/>
      <c r="P9" s="218"/>
      <c r="Q9" s="218"/>
      <c r="R9" s="220"/>
      <c r="S9" s="63" t="s">
        <v>209</v>
      </c>
      <c r="T9" s="63" t="s">
        <v>212</v>
      </c>
      <c r="U9" s="70">
        <v>0</v>
      </c>
      <c r="V9" s="63" t="s">
        <v>209</v>
      </c>
      <c r="W9" s="63" t="s">
        <v>212</v>
      </c>
      <c r="X9" s="63" t="s">
        <v>209</v>
      </c>
      <c r="Y9" s="215"/>
      <c r="Z9" s="68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</row>
    <row r="10" spans="1:49" s="7" customFormat="1" ht="59.25" customHeight="1" x14ac:dyDescent="0.3">
      <c r="A10" s="222"/>
      <c r="B10" s="224"/>
      <c r="C10" s="226"/>
      <c r="D10" s="224"/>
      <c r="E10" s="224"/>
      <c r="F10" s="224"/>
      <c r="G10" s="226"/>
      <c r="H10" s="224"/>
      <c r="I10" s="62" t="s">
        <v>213</v>
      </c>
      <c r="J10" s="63" t="s">
        <v>214</v>
      </c>
      <c r="K10" s="64" t="s">
        <v>81</v>
      </c>
      <c r="L10" s="64" t="s">
        <v>81</v>
      </c>
      <c r="M10" s="228"/>
      <c r="N10" s="218"/>
      <c r="O10" s="218"/>
      <c r="P10" s="218"/>
      <c r="Q10" s="218"/>
      <c r="R10" s="220"/>
      <c r="S10" s="63" t="s">
        <v>209</v>
      </c>
      <c r="T10" s="63" t="s">
        <v>212</v>
      </c>
      <c r="U10" s="70">
        <v>0</v>
      </c>
      <c r="V10" s="63" t="s">
        <v>209</v>
      </c>
      <c r="W10" s="63" t="s">
        <v>209</v>
      </c>
      <c r="X10" s="63" t="s">
        <v>209</v>
      </c>
      <c r="Y10" s="215"/>
      <c r="Z10" s="68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</row>
    <row r="11" spans="1:49" s="7" customFormat="1" ht="63" customHeight="1" x14ac:dyDescent="0.3">
      <c r="A11" s="222"/>
      <c r="B11" s="224"/>
      <c r="C11" s="226"/>
      <c r="D11" s="224"/>
      <c r="E11" s="224"/>
      <c r="F11" s="224"/>
      <c r="G11" s="226"/>
      <c r="H11" s="224"/>
      <c r="I11" s="62" t="s">
        <v>215</v>
      </c>
      <c r="J11" s="63" t="s">
        <v>216</v>
      </c>
      <c r="K11" s="64" t="s">
        <v>81</v>
      </c>
      <c r="L11" s="64" t="s">
        <v>81</v>
      </c>
      <c r="M11" s="228"/>
      <c r="N11" s="218"/>
      <c r="O11" s="218"/>
      <c r="P11" s="218"/>
      <c r="Q11" s="218"/>
      <c r="R11" s="220"/>
      <c r="S11" s="63" t="s">
        <v>212</v>
      </c>
      <c r="T11" s="63" t="s">
        <v>209</v>
      </c>
      <c r="U11" s="70">
        <v>10</v>
      </c>
      <c r="V11" s="63" t="s">
        <v>209</v>
      </c>
      <c r="W11" s="63" t="s">
        <v>209</v>
      </c>
      <c r="X11" s="63" t="s">
        <v>209</v>
      </c>
      <c r="Y11" s="215"/>
      <c r="Z11" s="68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</row>
    <row r="12" spans="1:49" s="7" customFormat="1" ht="75" customHeight="1" x14ac:dyDescent="0.3">
      <c r="A12" s="222"/>
      <c r="B12" s="224"/>
      <c r="C12" s="226"/>
      <c r="D12" s="224"/>
      <c r="E12" s="224"/>
      <c r="F12" s="224"/>
      <c r="G12" s="226"/>
      <c r="H12" s="224"/>
      <c r="I12" s="62" t="s">
        <v>217</v>
      </c>
      <c r="J12" s="63" t="s">
        <v>218</v>
      </c>
      <c r="K12" s="64" t="s">
        <v>81</v>
      </c>
      <c r="L12" s="64" t="s">
        <v>81</v>
      </c>
      <c r="M12" s="228"/>
      <c r="N12" s="218"/>
      <c r="O12" s="218"/>
      <c r="P12" s="218"/>
      <c r="Q12" s="218"/>
      <c r="R12" s="220"/>
      <c r="S12" s="63" t="s">
        <v>212</v>
      </c>
      <c r="T12" s="63" t="s">
        <v>209</v>
      </c>
      <c r="U12" s="70">
        <v>7</v>
      </c>
      <c r="V12" s="63" t="s">
        <v>209</v>
      </c>
      <c r="W12" s="63" t="s">
        <v>209</v>
      </c>
      <c r="X12" s="63" t="s">
        <v>209</v>
      </c>
      <c r="Y12" s="215"/>
      <c r="Z12" s="68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  <c r="AW12" s="111"/>
    </row>
    <row r="13" spans="1:49" s="7" customFormat="1" ht="60.75" customHeight="1" x14ac:dyDescent="0.3">
      <c r="A13" s="222"/>
      <c r="B13" s="224"/>
      <c r="C13" s="226"/>
      <c r="D13" s="224"/>
      <c r="E13" s="224"/>
      <c r="F13" s="224"/>
      <c r="G13" s="226"/>
      <c r="H13" s="224"/>
      <c r="I13" s="62" t="s">
        <v>219</v>
      </c>
      <c r="J13" s="63" t="s">
        <v>220</v>
      </c>
      <c r="K13" s="64" t="s">
        <v>81</v>
      </c>
      <c r="L13" s="64" t="s">
        <v>81</v>
      </c>
      <c r="M13" s="228"/>
      <c r="N13" s="218"/>
      <c r="O13" s="218"/>
      <c r="P13" s="218"/>
      <c r="Q13" s="218"/>
      <c r="R13" s="220"/>
      <c r="S13" s="63" t="s">
        <v>209</v>
      </c>
      <c r="T13" s="63" t="s">
        <v>209</v>
      </c>
      <c r="U13" s="70">
        <v>6</v>
      </c>
      <c r="V13" s="63" t="s">
        <v>209</v>
      </c>
      <c r="W13" s="63" t="s">
        <v>209</v>
      </c>
      <c r="X13" s="63" t="s">
        <v>209</v>
      </c>
      <c r="Y13" s="215"/>
      <c r="Z13" s="68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</row>
    <row r="14" spans="1:49" s="7" customFormat="1" ht="69.75" customHeight="1" x14ac:dyDescent="0.3">
      <c r="A14" s="222"/>
      <c r="B14" s="224"/>
      <c r="C14" s="226"/>
      <c r="D14" s="224"/>
      <c r="E14" s="224"/>
      <c r="F14" s="224"/>
      <c r="G14" s="226"/>
      <c r="H14" s="224"/>
      <c r="I14" s="62" t="s">
        <v>221</v>
      </c>
      <c r="J14" s="63" t="s">
        <v>222</v>
      </c>
      <c r="K14" s="64" t="s">
        <v>81</v>
      </c>
      <c r="L14" s="64" t="s">
        <v>81</v>
      </c>
      <c r="M14" s="228"/>
      <c r="N14" s="218"/>
      <c r="O14" s="218"/>
      <c r="P14" s="218"/>
      <c r="Q14" s="218"/>
      <c r="R14" s="220"/>
      <c r="S14" s="63" t="s">
        <v>209</v>
      </c>
      <c r="T14" s="63" t="s">
        <v>212</v>
      </c>
      <c r="U14" s="70">
        <v>0</v>
      </c>
      <c r="V14" s="63" t="s">
        <v>209</v>
      </c>
      <c r="W14" s="63" t="s">
        <v>209</v>
      </c>
      <c r="X14" s="63" t="s">
        <v>209</v>
      </c>
      <c r="Y14" s="215"/>
      <c r="Z14" s="68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</row>
    <row r="15" spans="1:49" s="7" customFormat="1" ht="49.5" customHeight="1" x14ac:dyDescent="0.3">
      <c r="A15" s="222"/>
      <c r="B15" s="224"/>
      <c r="C15" s="226"/>
      <c r="D15" s="224"/>
      <c r="E15" s="224"/>
      <c r="F15" s="224"/>
      <c r="G15" s="226"/>
      <c r="H15" s="224"/>
      <c r="I15" s="62" t="s">
        <v>223</v>
      </c>
      <c r="J15" s="63" t="s">
        <v>206</v>
      </c>
      <c r="K15" s="64" t="s">
        <v>81</v>
      </c>
      <c r="L15" s="64" t="s">
        <v>81</v>
      </c>
      <c r="M15" s="228"/>
      <c r="N15" s="218"/>
      <c r="O15" s="218"/>
      <c r="P15" s="218"/>
      <c r="Q15" s="218"/>
      <c r="R15" s="220"/>
      <c r="S15" s="63" t="s">
        <v>212</v>
      </c>
      <c r="T15" s="63" t="s">
        <v>209</v>
      </c>
      <c r="U15" s="70">
        <v>16</v>
      </c>
      <c r="V15" s="63" t="s">
        <v>209</v>
      </c>
      <c r="W15" s="63" t="s">
        <v>209</v>
      </c>
      <c r="X15" s="63" t="s">
        <v>209</v>
      </c>
      <c r="Y15" s="215"/>
      <c r="Z15" s="68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</row>
    <row r="16" spans="1:49" s="7" customFormat="1" ht="78.75" customHeight="1" x14ac:dyDescent="0.3">
      <c r="A16" s="222"/>
      <c r="B16" s="224"/>
      <c r="C16" s="226"/>
      <c r="D16" s="224"/>
      <c r="E16" s="224"/>
      <c r="F16" s="224"/>
      <c r="G16" s="226"/>
      <c r="H16" s="224"/>
      <c r="I16" s="62" t="s">
        <v>224</v>
      </c>
      <c r="J16" s="63" t="s">
        <v>206</v>
      </c>
      <c r="K16" s="64" t="s">
        <v>81</v>
      </c>
      <c r="L16" s="64" t="s">
        <v>81</v>
      </c>
      <c r="M16" s="228"/>
      <c r="N16" s="218"/>
      <c r="O16" s="218"/>
      <c r="P16" s="218"/>
      <c r="Q16" s="218"/>
      <c r="R16" s="220"/>
      <c r="S16" s="63" t="s">
        <v>209</v>
      </c>
      <c r="T16" s="63" t="s">
        <v>212</v>
      </c>
      <c r="U16" s="70">
        <v>0</v>
      </c>
      <c r="V16" s="63" t="s">
        <v>209</v>
      </c>
      <c r="W16" s="63" t="s">
        <v>209</v>
      </c>
      <c r="X16" s="63" t="s">
        <v>209</v>
      </c>
      <c r="Y16" s="215"/>
      <c r="Z16" s="68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</row>
    <row r="17" spans="1:49" s="7" customFormat="1" ht="58.5" customHeight="1" x14ac:dyDescent="0.3">
      <c r="A17" s="222"/>
      <c r="B17" s="224"/>
      <c r="C17" s="226"/>
      <c r="D17" s="224"/>
      <c r="E17" s="224"/>
      <c r="F17" s="224"/>
      <c r="G17" s="226"/>
      <c r="H17" s="224"/>
      <c r="I17" s="62" t="s">
        <v>225</v>
      </c>
      <c r="J17" s="63" t="s">
        <v>220</v>
      </c>
      <c r="K17" s="64" t="s">
        <v>81</v>
      </c>
      <c r="L17" s="64" t="s">
        <v>81</v>
      </c>
      <c r="M17" s="228"/>
      <c r="N17" s="218"/>
      <c r="O17" s="218"/>
      <c r="P17" s="218"/>
      <c r="Q17" s="218"/>
      <c r="R17" s="220"/>
      <c r="S17" s="63" t="s">
        <v>212</v>
      </c>
      <c r="T17" s="63" t="s">
        <v>209</v>
      </c>
      <c r="U17" s="70">
        <v>5</v>
      </c>
      <c r="V17" s="64" t="s">
        <v>209</v>
      </c>
      <c r="W17" s="63" t="s">
        <v>209</v>
      </c>
      <c r="X17" s="63" t="s">
        <v>209</v>
      </c>
      <c r="Y17" s="215"/>
      <c r="Z17" s="68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</row>
    <row r="18" spans="1:49" s="7" customFormat="1" ht="106.5" customHeight="1" x14ac:dyDescent="0.3">
      <c r="A18" s="222"/>
      <c r="B18" s="224"/>
      <c r="C18" s="226"/>
      <c r="D18" s="224"/>
      <c r="E18" s="224"/>
      <c r="F18" s="224"/>
      <c r="G18" s="226"/>
      <c r="H18" s="224"/>
      <c r="I18" s="62" t="s">
        <v>226</v>
      </c>
      <c r="J18" s="63" t="s">
        <v>222</v>
      </c>
      <c r="K18" s="64" t="s">
        <v>81</v>
      </c>
      <c r="L18" s="64" t="s">
        <v>81</v>
      </c>
      <c r="M18" s="228"/>
      <c r="N18" s="218"/>
      <c r="O18" s="218"/>
      <c r="P18" s="218"/>
      <c r="Q18" s="218"/>
      <c r="R18" s="220"/>
      <c r="S18" s="63" t="s">
        <v>212</v>
      </c>
      <c r="T18" s="63" t="s">
        <v>212</v>
      </c>
      <c r="U18" s="70">
        <v>0</v>
      </c>
      <c r="V18" s="63" t="s">
        <v>209</v>
      </c>
      <c r="W18" s="63" t="s">
        <v>209</v>
      </c>
      <c r="X18" s="63" t="s">
        <v>209</v>
      </c>
      <c r="Y18" s="215"/>
      <c r="Z18" s="68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</row>
    <row r="19" spans="1:49" s="7" customFormat="1" ht="100.5" customHeight="1" x14ac:dyDescent="0.3">
      <c r="A19" s="222"/>
      <c r="B19" s="224"/>
      <c r="C19" s="226"/>
      <c r="D19" s="224"/>
      <c r="E19" s="224"/>
      <c r="F19" s="224"/>
      <c r="G19" s="226"/>
      <c r="H19" s="224"/>
      <c r="I19" s="62" t="s">
        <v>227</v>
      </c>
      <c r="J19" s="63" t="s">
        <v>206</v>
      </c>
      <c r="K19" s="64" t="s">
        <v>81</v>
      </c>
      <c r="L19" s="64" t="s">
        <v>81</v>
      </c>
      <c r="M19" s="228"/>
      <c r="N19" s="218"/>
      <c r="O19" s="218"/>
      <c r="P19" s="218"/>
      <c r="Q19" s="218"/>
      <c r="R19" s="220"/>
      <c r="S19" s="63" t="s">
        <v>209</v>
      </c>
      <c r="T19" s="63" t="s">
        <v>212</v>
      </c>
      <c r="U19" s="70">
        <v>0</v>
      </c>
      <c r="V19" s="63" t="s">
        <v>209</v>
      </c>
      <c r="W19" s="63" t="s">
        <v>209</v>
      </c>
      <c r="X19" s="63" t="s">
        <v>209</v>
      </c>
      <c r="Y19" s="215"/>
      <c r="Z19" s="68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</row>
    <row r="20" spans="1:49" s="7" customFormat="1" ht="144" customHeight="1" x14ac:dyDescent="0.3">
      <c r="A20" s="222"/>
      <c r="B20" s="224"/>
      <c r="C20" s="226"/>
      <c r="D20" s="224"/>
      <c r="E20" s="224"/>
      <c r="F20" s="224"/>
      <c r="G20" s="226"/>
      <c r="H20" s="224"/>
      <c r="I20" s="62" t="s">
        <v>245</v>
      </c>
      <c r="J20" s="63" t="s">
        <v>206</v>
      </c>
      <c r="K20" s="64" t="s">
        <v>81</v>
      </c>
      <c r="L20" s="64" t="s">
        <v>81</v>
      </c>
      <c r="M20" s="228"/>
      <c r="N20" s="218"/>
      <c r="O20" s="218"/>
      <c r="P20" s="218"/>
      <c r="Q20" s="218"/>
      <c r="R20" s="220"/>
      <c r="S20" s="63" t="s">
        <v>209</v>
      </c>
      <c r="T20" s="63" t="s">
        <v>212</v>
      </c>
      <c r="U20" s="70">
        <v>0</v>
      </c>
      <c r="V20" s="63" t="s">
        <v>209</v>
      </c>
      <c r="W20" s="63" t="s">
        <v>209</v>
      </c>
      <c r="X20" s="63" t="s">
        <v>209</v>
      </c>
      <c r="Y20" s="215"/>
      <c r="Z20" s="68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</row>
    <row r="21" spans="1:49" s="7" customFormat="1" ht="64.5" customHeight="1" x14ac:dyDescent="0.3">
      <c r="A21" s="222"/>
      <c r="B21" s="224"/>
      <c r="C21" s="226"/>
      <c r="D21" s="224"/>
      <c r="E21" s="224"/>
      <c r="F21" s="224"/>
      <c r="G21" s="226"/>
      <c r="H21" s="224"/>
      <c r="I21" s="62" t="s">
        <v>228</v>
      </c>
      <c r="J21" s="63" t="s">
        <v>222</v>
      </c>
      <c r="K21" s="64" t="s">
        <v>81</v>
      </c>
      <c r="L21" s="64" t="s">
        <v>81</v>
      </c>
      <c r="M21" s="228"/>
      <c r="N21" s="218"/>
      <c r="O21" s="218"/>
      <c r="P21" s="218"/>
      <c r="Q21" s="218"/>
      <c r="R21" s="220"/>
      <c r="S21" s="63" t="s">
        <v>212</v>
      </c>
      <c r="T21" s="63" t="s">
        <v>212</v>
      </c>
      <c r="U21" s="70">
        <v>0</v>
      </c>
      <c r="V21" s="63" t="s">
        <v>209</v>
      </c>
      <c r="W21" s="63" t="s">
        <v>209</v>
      </c>
      <c r="X21" s="63" t="s">
        <v>209</v>
      </c>
      <c r="Y21" s="215"/>
      <c r="Z21" s="68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</row>
    <row r="22" spans="1:49" s="7" customFormat="1" ht="64.5" customHeight="1" x14ac:dyDescent="0.3">
      <c r="A22" s="223"/>
      <c r="B22" s="225"/>
      <c r="C22" s="227"/>
      <c r="D22" s="225"/>
      <c r="E22" s="225"/>
      <c r="F22" s="225"/>
      <c r="G22" s="227"/>
      <c r="H22" s="225"/>
      <c r="I22" s="62" t="s">
        <v>229</v>
      </c>
      <c r="J22" s="63" t="s">
        <v>230</v>
      </c>
      <c r="K22" s="64" t="s">
        <v>81</v>
      </c>
      <c r="L22" s="64" t="s">
        <v>81</v>
      </c>
      <c r="M22" s="229"/>
      <c r="N22" s="219"/>
      <c r="O22" s="219"/>
      <c r="P22" s="219"/>
      <c r="Q22" s="219"/>
      <c r="R22" s="221"/>
      <c r="S22" s="63" t="s">
        <v>49</v>
      </c>
      <c r="T22" s="63" t="s">
        <v>45</v>
      </c>
      <c r="U22" s="70">
        <v>0</v>
      </c>
      <c r="V22" s="63" t="s">
        <v>49</v>
      </c>
      <c r="W22" s="63" t="s">
        <v>49</v>
      </c>
      <c r="X22" s="63" t="s">
        <v>49</v>
      </c>
      <c r="Y22" s="216"/>
      <c r="Z22" s="68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</row>
    <row r="23" spans="1:49" s="7" customFormat="1" ht="117" customHeight="1" thickBot="1" x14ac:dyDescent="0.3">
      <c r="A23" s="85" t="s">
        <v>201</v>
      </c>
      <c r="B23" s="145" t="s">
        <v>231</v>
      </c>
      <c r="C23" s="145" t="s">
        <v>232</v>
      </c>
      <c r="D23" s="145" t="s">
        <v>209</v>
      </c>
      <c r="E23" s="145" t="s">
        <v>178</v>
      </c>
      <c r="F23" s="145" t="s">
        <v>233</v>
      </c>
      <c r="G23" s="145" t="s">
        <v>234</v>
      </c>
      <c r="H23" s="145" t="s">
        <v>206</v>
      </c>
      <c r="I23" s="145" t="s">
        <v>215</v>
      </c>
      <c r="J23" s="145" t="s">
        <v>216</v>
      </c>
      <c r="K23" s="145" t="s">
        <v>235</v>
      </c>
      <c r="L23" s="145" t="s">
        <v>236</v>
      </c>
      <c r="M23" s="145" t="s">
        <v>180</v>
      </c>
      <c r="N23" s="169">
        <v>2795256.07</v>
      </c>
      <c r="O23" s="169">
        <v>493280.48</v>
      </c>
      <c r="P23" s="170">
        <v>272884.34999999998</v>
      </c>
      <c r="Q23" s="169">
        <v>32116.6</v>
      </c>
      <c r="R23" s="145" t="s">
        <v>246</v>
      </c>
      <c r="S23" s="146" t="s">
        <v>45</v>
      </c>
      <c r="T23" s="146" t="s">
        <v>45</v>
      </c>
      <c r="U23" s="147">
        <v>0</v>
      </c>
      <c r="V23" s="146" t="s">
        <v>45</v>
      </c>
      <c r="W23" s="146" t="s">
        <v>49</v>
      </c>
      <c r="X23" s="146" t="s">
        <v>45</v>
      </c>
      <c r="Y23" s="174" t="s">
        <v>43</v>
      </c>
      <c r="Z23" s="148" t="s">
        <v>237</v>
      </c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</row>
    <row r="24" spans="1:49" s="111" customFormat="1" ht="11.5" x14ac:dyDescent="0.25">
      <c r="A24" s="119"/>
      <c r="R24" s="119"/>
      <c r="Z24" s="119"/>
    </row>
    <row r="25" spans="1:49" s="111" customFormat="1" ht="11.5" x14ac:dyDescent="0.25">
      <c r="A25" s="119"/>
      <c r="N25" s="83"/>
      <c r="P25" s="126"/>
      <c r="R25" s="119"/>
      <c r="Z25" s="119"/>
    </row>
    <row r="26" spans="1:49" s="111" customFormat="1" ht="11.5" x14ac:dyDescent="0.25">
      <c r="A26" s="119"/>
      <c r="N26" s="153"/>
      <c r="O26" s="153"/>
      <c r="R26" s="119"/>
      <c r="Z26" s="119"/>
    </row>
    <row r="27" spans="1:49" s="111" customFormat="1" ht="11.5" x14ac:dyDescent="0.25">
      <c r="A27" s="119"/>
      <c r="N27" s="154"/>
      <c r="O27" s="153"/>
      <c r="R27" s="119"/>
      <c r="Z27" s="119"/>
    </row>
    <row r="28" spans="1:49" s="111" customFormat="1" ht="11.5" x14ac:dyDescent="0.25">
      <c r="A28" s="119"/>
      <c r="N28" s="153"/>
      <c r="O28" s="153"/>
      <c r="R28" s="119"/>
      <c r="Z28" s="119"/>
    </row>
    <row r="29" spans="1:49" s="111" customFormat="1" ht="11.5" x14ac:dyDescent="0.25">
      <c r="A29" s="119"/>
      <c r="N29" s="83"/>
      <c r="R29" s="119"/>
      <c r="Z29" s="119"/>
    </row>
    <row r="30" spans="1:49" s="111" customFormat="1" ht="11.5" x14ac:dyDescent="0.25">
      <c r="A30" s="119"/>
      <c r="R30" s="119"/>
      <c r="Z30" s="119"/>
    </row>
    <row r="31" spans="1:49" s="111" customFormat="1" ht="11.5" x14ac:dyDescent="0.25">
      <c r="A31" s="119"/>
      <c r="N31" s="83"/>
      <c r="R31" s="119"/>
      <c r="Z31" s="119"/>
    </row>
    <row r="32" spans="1:49" s="111" customFormat="1" ht="11.5" x14ac:dyDescent="0.25">
      <c r="A32" s="119"/>
      <c r="N32" s="83"/>
      <c r="R32" s="119"/>
      <c r="Z32" s="119"/>
    </row>
    <row r="33" spans="1:26" s="111" customFormat="1" ht="11.5" x14ac:dyDescent="0.25">
      <c r="A33" s="119"/>
      <c r="R33" s="119"/>
      <c r="Z33" s="119"/>
    </row>
    <row r="34" spans="1:26" s="111" customFormat="1" ht="11.5" x14ac:dyDescent="0.25">
      <c r="A34" s="119"/>
      <c r="N34" s="83"/>
      <c r="R34" s="119"/>
      <c r="Z34" s="119"/>
    </row>
    <row r="35" spans="1:26" s="111" customFormat="1" ht="11.5" x14ac:dyDescent="0.25">
      <c r="A35" s="119"/>
      <c r="R35" s="119"/>
      <c r="Z35" s="119"/>
    </row>
    <row r="36" spans="1:26" s="111" customFormat="1" ht="11.5" x14ac:dyDescent="0.25">
      <c r="A36" s="119"/>
      <c r="N36" s="83"/>
      <c r="R36" s="119"/>
      <c r="Z36" s="119"/>
    </row>
    <row r="37" spans="1:26" s="111" customFormat="1" ht="11.5" x14ac:dyDescent="0.25">
      <c r="A37" s="119"/>
      <c r="N37" s="83"/>
      <c r="R37" s="119"/>
      <c r="Z37" s="119"/>
    </row>
    <row r="38" spans="1:26" s="111" customFormat="1" ht="11.5" x14ac:dyDescent="0.25">
      <c r="A38" s="119"/>
      <c r="R38" s="119"/>
      <c r="Z38" s="119"/>
    </row>
    <row r="39" spans="1:26" s="111" customFormat="1" ht="11.5" x14ac:dyDescent="0.25">
      <c r="A39" s="119"/>
      <c r="R39" s="119"/>
      <c r="Z39" s="119"/>
    </row>
    <row r="40" spans="1:26" s="111" customFormat="1" ht="11.5" x14ac:dyDescent="0.25">
      <c r="A40" s="119"/>
      <c r="R40" s="119"/>
      <c r="Z40" s="119"/>
    </row>
    <row r="41" spans="1:26" s="111" customFormat="1" ht="11.5" x14ac:dyDescent="0.25">
      <c r="A41" s="119"/>
      <c r="R41" s="119"/>
      <c r="Z41" s="119"/>
    </row>
    <row r="42" spans="1:26" s="111" customFormat="1" ht="11.5" x14ac:dyDescent="0.25">
      <c r="A42" s="119"/>
      <c r="N42" s="83"/>
      <c r="R42" s="119"/>
      <c r="Z42" s="119"/>
    </row>
    <row r="43" spans="1:26" s="111" customFormat="1" ht="11.5" x14ac:dyDescent="0.25">
      <c r="A43" s="119"/>
      <c r="R43" s="119"/>
      <c r="Z43" s="119"/>
    </row>
    <row r="44" spans="1:26" s="111" customFormat="1" ht="11.5" x14ac:dyDescent="0.25">
      <c r="A44" s="119"/>
      <c r="R44" s="119"/>
      <c r="Z44" s="119"/>
    </row>
    <row r="45" spans="1:26" s="111" customFormat="1" ht="11.5" x14ac:dyDescent="0.25">
      <c r="A45" s="119"/>
      <c r="R45" s="119"/>
      <c r="Z45" s="119"/>
    </row>
    <row r="46" spans="1:26" s="111" customFormat="1" ht="11.5" x14ac:dyDescent="0.25">
      <c r="A46" s="119"/>
      <c r="R46" s="119"/>
      <c r="Z46" s="119"/>
    </row>
    <row r="47" spans="1:26" s="111" customFormat="1" ht="11.5" x14ac:dyDescent="0.25">
      <c r="A47" s="119"/>
      <c r="R47" s="119"/>
      <c r="Z47" s="119"/>
    </row>
    <row r="48" spans="1:26" s="111" customFormat="1" ht="11.5" x14ac:dyDescent="0.25">
      <c r="A48" s="119"/>
      <c r="R48" s="119"/>
      <c r="Z48" s="119"/>
    </row>
    <row r="49" spans="1:26" s="111" customFormat="1" ht="11.5" x14ac:dyDescent="0.25">
      <c r="A49" s="119"/>
      <c r="R49" s="119"/>
      <c r="Z49" s="119"/>
    </row>
    <row r="50" spans="1:26" s="111" customFormat="1" ht="11.5" x14ac:dyDescent="0.25">
      <c r="A50" s="119"/>
      <c r="R50" s="119"/>
      <c r="Z50" s="119"/>
    </row>
    <row r="51" spans="1:26" s="111" customFormat="1" ht="11.5" x14ac:dyDescent="0.25">
      <c r="A51" s="119"/>
      <c r="R51" s="119"/>
      <c r="Z51" s="119"/>
    </row>
    <row r="52" spans="1:26" s="111" customFormat="1" ht="11.5" x14ac:dyDescent="0.25">
      <c r="A52" s="119"/>
      <c r="R52" s="119"/>
      <c r="Z52" s="119"/>
    </row>
    <row r="53" spans="1:26" s="111" customFormat="1" ht="11.5" x14ac:dyDescent="0.25">
      <c r="A53" s="119"/>
      <c r="R53" s="119"/>
      <c r="Z53" s="119"/>
    </row>
    <row r="54" spans="1:26" s="111" customFormat="1" ht="14.5" customHeight="1" x14ac:dyDescent="0.25">
      <c r="A54" s="119"/>
      <c r="R54" s="119"/>
      <c r="Z54" s="119"/>
    </row>
    <row r="55" spans="1:26" s="111" customFormat="1" ht="11.5" x14ac:dyDescent="0.25">
      <c r="A55" s="119"/>
      <c r="R55" s="119"/>
      <c r="Z55" s="119"/>
    </row>
    <row r="56" spans="1:26" s="111" customFormat="1" ht="11.5" x14ac:dyDescent="0.25">
      <c r="A56" s="119"/>
      <c r="R56" s="119"/>
      <c r="Z56" s="119"/>
    </row>
    <row r="57" spans="1:26" s="111" customFormat="1" ht="11.5" x14ac:dyDescent="0.25">
      <c r="A57" s="119"/>
      <c r="R57" s="119"/>
      <c r="Z57" s="119"/>
    </row>
    <row r="58" spans="1:26" s="111" customFormat="1" ht="11.5" x14ac:dyDescent="0.25">
      <c r="A58" s="119"/>
      <c r="R58" s="119"/>
      <c r="Z58" s="119"/>
    </row>
    <row r="59" spans="1:26" s="111" customFormat="1" ht="11.5" x14ac:dyDescent="0.25">
      <c r="A59" s="119"/>
      <c r="R59" s="119"/>
      <c r="Z59" s="119"/>
    </row>
    <row r="60" spans="1:26" s="111" customFormat="1" ht="11.5" x14ac:dyDescent="0.25">
      <c r="A60" s="119"/>
      <c r="R60" s="119"/>
      <c r="Z60" s="119"/>
    </row>
    <row r="61" spans="1:26" s="111" customFormat="1" ht="11.5" x14ac:dyDescent="0.25">
      <c r="A61" s="119"/>
      <c r="R61" s="119"/>
      <c r="Z61" s="119"/>
    </row>
    <row r="62" spans="1:26" s="111" customFormat="1" ht="11.5" x14ac:dyDescent="0.25">
      <c r="A62" s="119"/>
      <c r="R62" s="119"/>
      <c r="Z62" s="119"/>
    </row>
    <row r="63" spans="1:26" s="111" customFormat="1" ht="11.5" x14ac:dyDescent="0.25">
      <c r="A63" s="119"/>
      <c r="R63" s="119"/>
      <c r="Z63" s="119"/>
    </row>
    <row r="64" spans="1:26" s="111" customFormat="1" ht="11.5" x14ac:dyDescent="0.25">
      <c r="A64" s="119"/>
      <c r="R64" s="119"/>
      <c r="Z64" s="119"/>
    </row>
    <row r="65" spans="1:49" s="7" customFormat="1" ht="11.5" x14ac:dyDescent="0.25">
      <c r="A65" s="19"/>
      <c r="R65" s="19"/>
      <c r="Z65" s="19"/>
      <c r="AA65" s="111"/>
      <c r="AB65" s="111"/>
      <c r="AC65" s="111"/>
      <c r="AD65" s="111"/>
      <c r="AE65" s="111"/>
      <c r="AF65" s="111"/>
      <c r="AG65" s="111"/>
      <c r="AH65" s="111"/>
      <c r="AI65" s="111"/>
      <c r="AJ65" s="111"/>
      <c r="AK65" s="111"/>
      <c r="AL65" s="111"/>
      <c r="AM65" s="111"/>
      <c r="AN65" s="111"/>
      <c r="AO65" s="111"/>
      <c r="AP65" s="111"/>
      <c r="AQ65" s="111"/>
      <c r="AR65" s="111"/>
      <c r="AS65" s="111"/>
      <c r="AT65" s="111"/>
      <c r="AU65" s="111"/>
      <c r="AV65" s="111"/>
      <c r="AW65" s="111"/>
    </row>
    <row r="66" spans="1:49" s="7" customFormat="1" ht="11.5" x14ac:dyDescent="0.25">
      <c r="A66" s="19"/>
      <c r="R66" s="19"/>
      <c r="Z66" s="19"/>
      <c r="AA66" s="111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11"/>
      <c r="AO66" s="111"/>
      <c r="AP66" s="111"/>
      <c r="AQ66" s="111"/>
      <c r="AR66" s="111"/>
      <c r="AS66" s="111"/>
      <c r="AT66" s="111"/>
      <c r="AU66" s="111"/>
      <c r="AV66" s="111"/>
      <c r="AW66" s="111"/>
    </row>
    <row r="67" spans="1:49" s="7" customFormat="1" ht="11.5" x14ac:dyDescent="0.25">
      <c r="A67" s="19"/>
      <c r="R67" s="19"/>
      <c r="Z67" s="19"/>
      <c r="AA67" s="111"/>
      <c r="AB67" s="111"/>
      <c r="AC67" s="111"/>
      <c r="AD67" s="111"/>
      <c r="AE67" s="111"/>
      <c r="AF67" s="111"/>
      <c r="AG67" s="111"/>
      <c r="AH67" s="111"/>
      <c r="AI67" s="111"/>
      <c r="AJ67" s="111"/>
      <c r="AK67" s="111"/>
      <c r="AL67" s="111"/>
      <c r="AM67" s="111"/>
      <c r="AN67" s="111"/>
      <c r="AO67" s="111"/>
      <c r="AP67" s="111"/>
      <c r="AQ67" s="111"/>
      <c r="AR67" s="111"/>
      <c r="AS67" s="111"/>
      <c r="AT67" s="111"/>
      <c r="AU67" s="111"/>
      <c r="AV67" s="111"/>
      <c r="AW67" s="111"/>
    </row>
    <row r="68" spans="1:49" s="7" customFormat="1" ht="11.5" x14ac:dyDescent="0.25">
      <c r="A68" s="19"/>
      <c r="R68" s="19"/>
      <c r="Z68" s="19"/>
      <c r="AA68" s="111"/>
      <c r="AB68" s="111"/>
      <c r="AC68" s="111"/>
      <c r="AD68" s="111"/>
      <c r="AE68" s="111"/>
      <c r="AF68" s="111"/>
      <c r="AG68" s="111"/>
      <c r="AH68" s="111"/>
      <c r="AI68" s="111"/>
      <c r="AJ68" s="111"/>
      <c r="AK68" s="111"/>
      <c r="AL68" s="111"/>
      <c r="AM68" s="111"/>
      <c r="AN68" s="111"/>
      <c r="AO68" s="111"/>
      <c r="AP68" s="111"/>
      <c r="AQ68" s="111"/>
      <c r="AR68" s="111"/>
      <c r="AS68" s="111"/>
      <c r="AT68" s="111"/>
      <c r="AU68" s="111"/>
      <c r="AV68" s="111"/>
      <c r="AW68" s="111"/>
    </row>
  </sheetData>
  <mergeCells count="31">
    <mergeCell ref="Y8:Y22"/>
    <mergeCell ref="Q8:Q22"/>
    <mergeCell ref="R8:R22"/>
    <mergeCell ref="A8:A22"/>
    <mergeCell ref="B8:B22"/>
    <mergeCell ref="C8:C22"/>
    <mergeCell ref="D8:D22"/>
    <mergeCell ref="E8:E22"/>
    <mergeCell ref="F8:F22"/>
    <mergeCell ref="G8:G22"/>
    <mergeCell ref="H8:H22"/>
    <mergeCell ref="M8:M22"/>
    <mergeCell ref="N8:N22"/>
    <mergeCell ref="O8:O22"/>
    <mergeCell ref="P8:P22"/>
    <mergeCell ref="T4:U4"/>
    <mergeCell ref="R4:R5"/>
    <mergeCell ref="A4:A5"/>
    <mergeCell ref="B4:B5"/>
    <mergeCell ref="C4:C5"/>
    <mergeCell ref="E4:E5"/>
    <mergeCell ref="N4:O4"/>
    <mergeCell ref="P4:Q4"/>
    <mergeCell ref="F4:F5"/>
    <mergeCell ref="H4:H5"/>
    <mergeCell ref="G4:G5"/>
    <mergeCell ref="I4:I5"/>
    <mergeCell ref="J4:J5"/>
    <mergeCell ref="K4:K5"/>
    <mergeCell ref="L4:L5"/>
    <mergeCell ref="M4:M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"/>
  <sheetViews>
    <sheetView zoomScale="90" zoomScaleNormal="90" zoomScaleSheetLayoutView="90" workbookViewId="0">
      <selection activeCell="J8" sqref="I8:J8"/>
    </sheetView>
  </sheetViews>
  <sheetFormatPr defaultRowHeight="14.5" x14ac:dyDescent="0.35"/>
  <cols>
    <col min="1" max="1" width="40.453125" customWidth="1"/>
    <col min="2" max="2" width="118.1796875" customWidth="1"/>
  </cols>
  <sheetData>
    <row r="1" spans="1:4" s="130" customFormat="1" ht="24.65" customHeight="1" x14ac:dyDescent="0.35">
      <c r="A1" s="128" t="s">
        <v>103</v>
      </c>
      <c r="B1" s="128"/>
      <c r="C1" s="129"/>
      <c r="D1" s="129"/>
    </row>
    <row r="2" spans="1:4" x14ac:dyDescent="0.35">
      <c r="A2" s="10"/>
    </row>
    <row r="3" spans="1:4" ht="14.5" customHeight="1" x14ac:dyDescent="0.35">
      <c r="A3" s="1" t="s">
        <v>47</v>
      </c>
    </row>
    <row r="4" spans="1:4" ht="14.5" customHeight="1" thickBot="1" x14ac:dyDescent="0.4"/>
    <row r="5" spans="1:4" x14ac:dyDescent="0.35">
      <c r="A5" s="230" t="s">
        <v>44</v>
      </c>
      <c r="B5" s="232" t="s">
        <v>50</v>
      </c>
    </row>
    <row r="6" spans="1:4" x14ac:dyDescent="0.35">
      <c r="A6" s="231"/>
      <c r="B6" s="233"/>
    </row>
    <row r="7" spans="1:4" ht="70.5" customHeight="1" x14ac:dyDescent="0.35">
      <c r="A7" s="131" t="s">
        <v>257</v>
      </c>
      <c r="B7" s="176" t="s">
        <v>49</v>
      </c>
    </row>
    <row r="8" spans="1:4" ht="345.75" customHeight="1" thickBot="1" x14ac:dyDescent="0.4">
      <c r="A8" s="132" t="s">
        <v>53</v>
      </c>
      <c r="B8" s="175" t="s">
        <v>270</v>
      </c>
    </row>
  </sheetData>
  <mergeCells count="2">
    <mergeCell ref="A5:A6"/>
    <mergeCell ref="B5:B6"/>
  </mergeCells>
  <pageMargins left="0.7" right="0.7" top="0.75" bottom="0.75" header="0.3" footer="0.3"/>
  <pageSetup paperSize="9" scale="1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3394A-17E7-4020-880C-89FB5C5E1F16}">
  <sheetPr>
    <tabColor theme="9"/>
  </sheetPr>
  <dimension ref="A1:AG190"/>
  <sheetViews>
    <sheetView zoomScale="80" zoomScaleNormal="80" workbookViewId="0">
      <selection activeCell="D22" sqref="D22"/>
    </sheetView>
  </sheetViews>
  <sheetFormatPr defaultRowHeight="14.5" x14ac:dyDescent="0.35"/>
  <cols>
    <col min="1" max="1" width="72.7265625" customWidth="1"/>
    <col min="2" max="2" width="28.453125" customWidth="1"/>
    <col min="3" max="3" width="31.453125" customWidth="1"/>
    <col min="4" max="4" width="19.453125" customWidth="1"/>
    <col min="5" max="5" width="48.1796875" customWidth="1"/>
    <col min="6" max="33" width="9.1796875" style="94"/>
  </cols>
  <sheetData>
    <row r="1" spans="1:8" s="96" customFormat="1" ht="21" customHeight="1" x14ac:dyDescent="0.35">
      <c r="A1" s="133" t="s">
        <v>103</v>
      </c>
      <c r="B1" s="133"/>
    </row>
    <row r="2" spans="1:8" s="94" customFormat="1" x14ac:dyDescent="0.35">
      <c r="A2" s="106"/>
      <c r="C2" s="134"/>
    </row>
    <row r="3" spans="1:8" s="94" customFormat="1" x14ac:dyDescent="0.35">
      <c r="A3" s="106" t="s">
        <v>48</v>
      </c>
      <c r="B3" s="135"/>
    </row>
    <row r="4" spans="1:8" s="94" customFormat="1" ht="15" thickBot="1" x14ac:dyDescent="0.4"/>
    <row r="5" spans="1:8" x14ac:dyDescent="0.35">
      <c r="A5" s="238" t="s">
        <v>75</v>
      </c>
      <c r="B5" s="234" t="s">
        <v>255</v>
      </c>
      <c r="C5" s="234" t="s">
        <v>256</v>
      </c>
      <c r="D5" s="234" t="s">
        <v>54</v>
      </c>
      <c r="E5" s="236" t="s">
        <v>56</v>
      </c>
    </row>
    <row r="6" spans="1:8" x14ac:dyDescent="0.35">
      <c r="A6" s="239"/>
      <c r="B6" s="235"/>
      <c r="C6" s="235"/>
      <c r="D6" s="235"/>
      <c r="E6" s="237"/>
    </row>
    <row r="7" spans="1:8" ht="15" thickBot="1" x14ac:dyDescent="0.4">
      <c r="A7" s="4">
        <v>1</v>
      </c>
      <c r="B7" s="3">
        <v>2</v>
      </c>
      <c r="C7" s="3">
        <v>3</v>
      </c>
      <c r="D7" s="3">
        <v>4</v>
      </c>
      <c r="E7" s="5">
        <v>5</v>
      </c>
    </row>
    <row r="8" spans="1:8" ht="30" customHeight="1" x14ac:dyDescent="0.35">
      <c r="A8" s="177" t="s">
        <v>238</v>
      </c>
      <c r="B8" s="72">
        <v>44736</v>
      </c>
      <c r="C8" s="72">
        <v>3705</v>
      </c>
      <c r="D8" s="178">
        <f>B8/C8</f>
        <v>12.074493927125506</v>
      </c>
      <c r="E8" s="77"/>
    </row>
    <row r="9" spans="1:8" ht="39.5" x14ac:dyDescent="0.35">
      <c r="A9" s="179" t="s">
        <v>239</v>
      </c>
      <c r="B9" s="73" t="s">
        <v>267</v>
      </c>
      <c r="C9" s="74">
        <v>0.3</v>
      </c>
      <c r="D9" s="180">
        <f>85.9%/C9</f>
        <v>2.8633333333333337</v>
      </c>
      <c r="E9" s="181" t="s">
        <v>271</v>
      </c>
      <c r="H9" s="136"/>
    </row>
    <row r="10" spans="1:8" ht="30" customHeight="1" x14ac:dyDescent="0.35">
      <c r="A10" s="179" t="s">
        <v>240</v>
      </c>
      <c r="B10" s="73">
        <v>472889</v>
      </c>
      <c r="C10" s="73">
        <v>357480</v>
      </c>
      <c r="D10" s="180">
        <f>B10/C10</f>
        <v>1.3228404386259371</v>
      </c>
      <c r="E10" s="78"/>
    </row>
    <row r="11" spans="1:8" ht="30" customHeight="1" x14ac:dyDescent="0.35">
      <c r="A11" s="179" t="s">
        <v>241</v>
      </c>
      <c r="B11" s="182">
        <v>118083131.51000001</v>
      </c>
      <c r="C11" s="73">
        <v>102500000</v>
      </c>
      <c r="D11" s="180">
        <f t="shared" ref="D11:D15" si="0">B11/C11</f>
        <v>1.1520305513170732</v>
      </c>
      <c r="E11" s="78"/>
    </row>
    <row r="12" spans="1:8" ht="30" customHeight="1" x14ac:dyDescent="0.35">
      <c r="A12" s="179" t="s">
        <v>242</v>
      </c>
      <c r="B12" s="73">
        <v>46</v>
      </c>
      <c r="C12" s="73">
        <v>47</v>
      </c>
      <c r="D12" s="180">
        <f t="shared" si="0"/>
        <v>0.97872340425531912</v>
      </c>
      <c r="E12" s="76"/>
    </row>
    <row r="13" spans="1:8" ht="30" customHeight="1" x14ac:dyDescent="0.35">
      <c r="A13" s="179" t="s">
        <v>243</v>
      </c>
      <c r="B13" s="73">
        <v>4317</v>
      </c>
      <c r="C13" s="73">
        <v>2740</v>
      </c>
      <c r="D13" s="180">
        <f t="shared" si="0"/>
        <v>1.5755474452554745</v>
      </c>
      <c r="E13" s="78"/>
    </row>
    <row r="14" spans="1:8" ht="30" customHeight="1" x14ac:dyDescent="0.35">
      <c r="A14" s="179" t="s">
        <v>244</v>
      </c>
      <c r="B14" s="75">
        <v>25</v>
      </c>
      <c r="C14" s="75">
        <v>25</v>
      </c>
      <c r="D14" s="74">
        <f t="shared" si="0"/>
        <v>1</v>
      </c>
      <c r="E14" s="78"/>
    </row>
    <row r="15" spans="1:8" ht="30" customHeight="1" thickBot="1" x14ac:dyDescent="0.4">
      <c r="A15" s="85" t="s">
        <v>248</v>
      </c>
      <c r="B15" s="183">
        <v>1762356.98</v>
      </c>
      <c r="C15" s="184">
        <v>1038028.8</v>
      </c>
      <c r="D15" s="185">
        <f t="shared" si="0"/>
        <v>1.697791988045033</v>
      </c>
      <c r="E15" s="86" t="s">
        <v>247</v>
      </c>
    </row>
    <row r="16" spans="1:8" s="94" customFormat="1" x14ac:dyDescent="0.35"/>
    <row r="17" s="94" customFormat="1" x14ac:dyDescent="0.35"/>
    <row r="18" s="94" customFormat="1" x14ac:dyDescent="0.35"/>
    <row r="19" s="94" customFormat="1" x14ac:dyDescent="0.35"/>
    <row r="20" s="94" customFormat="1" x14ac:dyDescent="0.35"/>
    <row r="21" s="94" customFormat="1" x14ac:dyDescent="0.35"/>
    <row r="22" s="94" customFormat="1" x14ac:dyDescent="0.35"/>
    <row r="23" s="94" customFormat="1" x14ac:dyDescent="0.35"/>
    <row r="24" s="94" customFormat="1" x14ac:dyDescent="0.35"/>
    <row r="25" s="94" customFormat="1" x14ac:dyDescent="0.35"/>
    <row r="26" s="94" customFormat="1" x14ac:dyDescent="0.35"/>
    <row r="27" s="94" customFormat="1" x14ac:dyDescent="0.35"/>
    <row r="28" s="94" customFormat="1" x14ac:dyDescent="0.35"/>
    <row r="29" s="94" customFormat="1" x14ac:dyDescent="0.35"/>
    <row r="30" s="94" customFormat="1" x14ac:dyDescent="0.35"/>
    <row r="31" s="94" customFormat="1" x14ac:dyDescent="0.35"/>
    <row r="32" s="94" customFormat="1" x14ac:dyDescent="0.35"/>
    <row r="33" s="94" customFormat="1" x14ac:dyDescent="0.35"/>
    <row r="34" s="94" customFormat="1" x14ac:dyDescent="0.35"/>
    <row r="35" s="94" customFormat="1" x14ac:dyDescent="0.35"/>
    <row r="36" s="94" customFormat="1" x14ac:dyDescent="0.35"/>
    <row r="37" s="94" customFormat="1" x14ac:dyDescent="0.35"/>
    <row r="38" s="94" customFormat="1" x14ac:dyDescent="0.35"/>
    <row r="39" s="94" customFormat="1" x14ac:dyDescent="0.35"/>
    <row r="40" s="94" customFormat="1" x14ac:dyDescent="0.35"/>
    <row r="41" s="94" customFormat="1" x14ac:dyDescent="0.35"/>
    <row r="42" s="94" customFormat="1" x14ac:dyDescent="0.35"/>
    <row r="43" s="94" customFormat="1" x14ac:dyDescent="0.35"/>
    <row r="44" s="94" customFormat="1" x14ac:dyDescent="0.35"/>
    <row r="45" s="94" customFormat="1" x14ac:dyDescent="0.35"/>
    <row r="46" s="94" customFormat="1" x14ac:dyDescent="0.35"/>
    <row r="47" s="94" customFormat="1" x14ac:dyDescent="0.35"/>
    <row r="48" s="94" customFormat="1" x14ac:dyDescent="0.35"/>
    <row r="49" s="94" customFormat="1" x14ac:dyDescent="0.35"/>
    <row r="50" s="94" customFormat="1" x14ac:dyDescent="0.35"/>
    <row r="51" s="94" customFormat="1" x14ac:dyDescent="0.35"/>
    <row r="52" s="94" customFormat="1" x14ac:dyDescent="0.35"/>
    <row r="53" s="94" customFormat="1" x14ac:dyDescent="0.35"/>
    <row r="54" s="94" customFormat="1" x14ac:dyDescent="0.35"/>
    <row r="55" s="94" customFormat="1" x14ac:dyDescent="0.35"/>
    <row r="56" s="94" customFormat="1" x14ac:dyDescent="0.35"/>
    <row r="57" s="94" customFormat="1" x14ac:dyDescent="0.35"/>
    <row r="58" s="94" customFormat="1" x14ac:dyDescent="0.35"/>
    <row r="59" s="94" customFormat="1" x14ac:dyDescent="0.35"/>
    <row r="60" s="94" customFormat="1" x14ac:dyDescent="0.35"/>
    <row r="61" s="94" customFormat="1" x14ac:dyDescent="0.35"/>
    <row r="62" s="94" customFormat="1" x14ac:dyDescent="0.35"/>
    <row r="63" s="94" customFormat="1" x14ac:dyDescent="0.35"/>
    <row r="64" s="94" customFormat="1" x14ac:dyDescent="0.35"/>
    <row r="65" s="94" customFormat="1" x14ac:dyDescent="0.35"/>
    <row r="66" s="94" customFormat="1" x14ac:dyDescent="0.35"/>
    <row r="67" s="94" customFormat="1" x14ac:dyDescent="0.35"/>
    <row r="68" s="94" customFormat="1" x14ac:dyDescent="0.35"/>
    <row r="69" s="94" customFormat="1" x14ac:dyDescent="0.35"/>
    <row r="70" s="94" customFormat="1" x14ac:dyDescent="0.35"/>
    <row r="71" s="94" customFormat="1" x14ac:dyDescent="0.35"/>
    <row r="72" s="94" customFormat="1" x14ac:dyDescent="0.35"/>
    <row r="73" s="94" customFormat="1" x14ac:dyDescent="0.35"/>
    <row r="74" s="94" customFormat="1" x14ac:dyDescent="0.35"/>
    <row r="75" s="94" customFormat="1" x14ac:dyDescent="0.35"/>
    <row r="76" s="94" customFormat="1" x14ac:dyDescent="0.35"/>
    <row r="77" s="94" customFormat="1" x14ac:dyDescent="0.35"/>
    <row r="78" s="94" customFormat="1" x14ac:dyDescent="0.35"/>
    <row r="79" s="94" customFormat="1" x14ac:dyDescent="0.35"/>
    <row r="80" s="94" customFormat="1" x14ac:dyDescent="0.35"/>
    <row r="81" s="94" customFormat="1" x14ac:dyDescent="0.35"/>
    <row r="82" s="94" customFormat="1" x14ac:dyDescent="0.35"/>
    <row r="83" s="94" customFormat="1" x14ac:dyDescent="0.35"/>
    <row r="84" s="94" customFormat="1" x14ac:dyDescent="0.35"/>
    <row r="85" s="94" customFormat="1" x14ac:dyDescent="0.35"/>
    <row r="86" s="94" customFormat="1" x14ac:dyDescent="0.35"/>
    <row r="87" s="94" customFormat="1" x14ac:dyDescent="0.35"/>
    <row r="88" s="94" customFormat="1" x14ac:dyDescent="0.35"/>
    <row r="89" s="94" customFormat="1" x14ac:dyDescent="0.35"/>
    <row r="90" s="94" customFormat="1" x14ac:dyDescent="0.35"/>
    <row r="91" s="94" customFormat="1" x14ac:dyDescent="0.35"/>
    <row r="92" s="94" customFormat="1" x14ac:dyDescent="0.35"/>
    <row r="93" s="94" customFormat="1" x14ac:dyDescent="0.35"/>
    <row r="94" s="94" customFormat="1" x14ac:dyDescent="0.35"/>
    <row r="95" s="94" customFormat="1" x14ac:dyDescent="0.35"/>
    <row r="96" s="94" customFormat="1" x14ac:dyDescent="0.35"/>
    <row r="97" s="94" customFormat="1" x14ac:dyDescent="0.35"/>
    <row r="98" s="94" customFormat="1" x14ac:dyDescent="0.35"/>
    <row r="99" s="94" customFormat="1" x14ac:dyDescent="0.35"/>
    <row r="100" s="94" customFormat="1" x14ac:dyDescent="0.35"/>
    <row r="101" s="94" customFormat="1" x14ac:dyDescent="0.35"/>
    <row r="102" s="94" customFormat="1" x14ac:dyDescent="0.35"/>
    <row r="103" s="94" customFormat="1" x14ac:dyDescent="0.35"/>
    <row r="104" s="94" customFormat="1" x14ac:dyDescent="0.35"/>
    <row r="105" s="94" customFormat="1" x14ac:dyDescent="0.35"/>
    <row r="106" s="94" customFormat="1" x14ac:dyDescent="0.35"/>
    <row r="107" s="94" customFormat="1" x14ac:dyDescent="0.35"/>
    <row r="108" s="94" customFormat="1" x14ac:dyDescent="0.35"/>
    <row r="109" s="94" customFormat="1" x14ac:dyDescent="0.35"/>
    <row r="110" s="94" customFormat="1" x14ac:dyDescent="0.35"/>
    <row r="111" s="94" customFormat="1" x14ac:dyDescent="0.35"/>
    <row r="112" s="94" customFormat="1" x14ac:dyDescent="0.35"/>
    <row r="113" s="94" customFormat="1" x14ac:dyDescent="0.35"/>
    <row r="114" s="94" customFormat="1" x14ac:dyDescent="0.35"/>
    <row r="115" s="94" customFormat="1" x14ac:dyDescent="0.35"/>
    <row r="116" s="94" customFormat="1" x14ac:dyDescent="0.35"/>
    <row r="117" s="94" customFormat="1" x14ac:dyDescent="0.35"/>
    <row r="118" s="94" customFormat="1" x14ac:dyDescent="0.35"/>
    <row r="119" s="94" customFormat="1" x14ac:dyDescent="0.35"/>
    <row r="120" s="94" customFormat="1" x14ac:dyDescent="0.35"/>
    <row r="121" s="94" customFormat="1" x14ac:dyDescent="0.35"/>
    <row r="122" s="94" customFormat="1" x14ac:dyDescent="0.35"/>
    <row r="123" s="94" customFormat="1" x14ac:dyDescent="0.35"/>
    <row r="124" s="94" customFormat="1" x14ac:dyDescent="0.35"/>
    <row r="125" s="94" customFormat="1" x14ac:dyDescent="0.35"/>
    <row r="126" s="94" customFormat="1" x14ac:dyDescent="0.35"/>
    <row r="127" s="94" customFormat="1" x14ac:dyDescent="0.35"/>
    <row r="128" s="94" customFormat="1" x14ac:dyDescent="0.35"/>
    <row r="129" s="94" customFormat="1" x14ac:dyDescent="0.35"/>
    <row r="130" s="94" customFormat="1" x14ac:dyDescent="0.35"/>
    <row r="131" s="94" customFormat="1" x14ac:dyDescent="0.35"/>
    <row r="132" s="94" customFormat="1" x14ac:dyDescent="0.35"/>
    <row r="133" s="94" customFormat="1" x14ac:dyDescent="0.35"/>
    <row r="134" s="94" customFormat="1" x14ac:dyDescent="0.35"/>
    <row r="135" s="94" customFormat="1" x14ac:dyDescent="0.35"/>
    <row r="136" s="94" customFormat="1" x14ac:dyDescent="0.35"/>
    <row r="137" s="94" customFormat="1" x14ac:dyDescent="0.35"/>
    <row r="138" s="94" customFormat="1" x14ac:dyDescent="0.35"/>
    <row r="139" s="94" customFormat="1" x14ac:dyDescent="0.35"/>
    <row r="140" s="94" customFormat="1" x14ac:dyDescent="0.35"/>
    <row r="141" s="94" customFormat="1" x14ac:dyDescent="0.35"/>
    <row r="142" s="94" customFormat="1" x14ac:dyDescent="0.35"/>
    <row r="143" s="94" customFormat="1" x14ac:dyDescent="0.35"/>
    <row r="144" s="94" customFormat="1" x14ac:dyDescent="0.35"/>
    <row r="145" s="94" customFormat="1" x14ac:dyDescent="0.35"/>
    <row r="146" s="94" customFormat="1" x14ac:dyDescent="0.35"/>
    <row r="147" s="94" customFormat="1" x14ac:dyDescent="0.35"/>
    <row r="148" s="94" customFormat="1" x14ac:dyDescent="0.35"/>
    <row r="149" s="94" customFormat="1" x14ac:dyDescent="0.35"/>
    <row r="150" s="94" customFormat="1" x14ac:dyDescent="0.35"/>
    <row r="151" s="94" customFormat="1" x14ac:dyDescent="0.35"/>
    <row r="152" s="94" customFormat="1" x14ac:dyDescent="0.35"/>
    <row r="153" s="94" customFormat="1" x14ac:dyDescent="0.35"/>
    <row r="154" s="94" customFormat="1" x14ac:dyDescent="0.35"/>
    <row r="155" s="94" customFormat="1" x14ac:dyDescent="0.35"/>
    <row r="156" s="94" customFormat="1" x14ac:dyDescent="0.35"/>
    <row r="157" s="94" customFormat="1" x14ac:dyDescent="0.35"/>
    <row r="158" s="94" customFormat="1" x14ac:dyDescent="0.35"/>
    <row r="159" s="94" customFormat="1" x14ac:dyDescent="0.35"/>
    <row r="160" s="94" customFormat="1" x14ac:dyDescent="0.35"/>
    <row r="161" s="94" customFormat="1" x14ac:dyDescent="0.35"/>
    <row r="162" s="94" customFormat="1" x14ac:dyDescent="0.35"/>
    <row r="163" s="94" customFormat="1" x14ac:dyDescent="0.35"/>
    <row r="164" s="94" customFormat="1" x14ac:dyDescent="0.35"/>
    <row r="165" s="94" customFormat="1" x14ac:dyDescent="0.35"/>
    <row r="166" s="94" customFormat="1" x14ac:dyDescent="0.35"/>
    <row r="167" s="94" customFormat="1" x14ac:dyDescent="0.35"/>
    <row r="168" s="94" customFormat="1" x14ac:dyDescent="0.35"/>
    <row r="169" s="94" customFormat="1" x14ac:dyDescent="0.35"/>
    <row r="170" s="94" customFormat="1" x14ac:dyDescent="0.35"/>
    <row r="171" s="94" customFormat="1" x14ac:dyDescent="0.35"/>
    <row r="172" s="94" customFormat="1" x14ac:dyDescent="0.35"/>
    <row r="173" s="94" customFormat="1" x14ac:dyDescent="0.35"/>
    <row r="174" s="94" customFormat="1" x14ac:dyDescent="0.35"/>
    <row r="175" s="94" customFormat="1" x14ac:dyDescent="0.35"/>
    <row r="176" s="94" customFormat="1" x14ac:dyDescent="0.35"/>
    <row r="177" s="94" customFormat="1" x14ac:dyDescent="0.35"/>
    <row r="178" s="94" customFormat="1" x14ac:dyDescent="0.35"/>
    <row r="179" s="94" customFormat="1" x14ac:dyDescent="0.35"/>
    <row r="180" s="94" customFormat="1" x14ac:dyDescent="0.35"/>
    <row r="181" s="94" customFormat="1" x14ac:dyDescent="0.35"/>
    <row r="182" s="94" customFormat="1" x14ac:dyDescent="0.35"/>
    <row r="183" s="94" customFormat="1" x14ac:dyDescent="0.35"/>
    <row r="184" s="94" customFormat="1" x14ac:dyDescent="0.35"/>
    <row r="185" s="94" customFormat="1" x14ac:dyDescent="0.35"/>
    <row r="186" s="94" customFormat="1" x14ac:dyDescent="0.35"/>
    <row r="187" s="94" customFormat="1" x14ac:dyDescent="0.35"/>
    <row r="188" s="94" customFormat="1" x14ac:dyDescent="0.35"/>
    <row r="189" s="94" customFormat="1" x14ac:dyDescent="0.35"/>
    <row r="190" s="94" customFormat="1" x14ac:dyDescent="0.35"/>
  </sheetData>
  <mergeCells count="5">
    <mergeCell ref="D5:D6"/>
    <mergeCell ref="E5:E6"/>
    <mergeCell ref="A5:A6"/>
    <mergeCell ref="B5:B6"/>
    <mergeCell ref="C5:C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66963-81A0-4FB9-BA9D-C2E93E543E91}">
  <dimension ref="A2:A6"/>
  <sheetViews>
    <sheetView tabSelected="1" workbookViewId="0">
      <selection activeCell="H9" sqref="H9"/>
    </sheetView>
  </sheetViews>
  <sheetFormatPr defaultRowHeight="14.5" x14ac:dyDescent="0.35"/>
  <cols>
    <col min="1" max="1" width="11.26953125" customWidth="1"/>
  </cols>
  <sheetData>
    <row r="2" spans="1:1" x14ac:dyDescent="0.35">
      <c r="A2" t="s">
        <v>52</v>
      </c>
    </row>
    <row r="3" spans="1:1" x14ac:dyDescent="0.35">
      <c r="A3" t="s">
        <v>49</v>
      </c>
    </row>
    <row r="4" spans="1:1" x14ac:dyDescent="0.35">
      <c r="A4" t="s">
        <v>45</v>
      </c>
    </row>
    <row r="5" spans="1:1" x14ac:dyDescent="0.35">
      <c r="A5" t="s">
        <v>51</v>
      </c>
    </row>
    <row r="6" spans="1:1" x14ac:dyDescent="0.35">
      <c r="A6" t="s">
        <v>55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l m h u V M v G / w u k A A A A 9 g A A A B I A H A B D b 2 5 m a W c v U G F j a 2 F n Z S 5 4 b W w g o h g A K K A U A A A A A A A A A A A A A A A A A A A A A A A A A A A A h Y 8 x D o I w G I W v Q r r T l m q M I T 9 l c I W E x M S 4 N q V C I x R C i + V u D h 7 J K 4 h R 1 M 3 x f e 8 b 3 r t f b 5 B O b R N c 1 G B 1 Z x I U Y Y o C Z W R X a l M l a H S n c I t S D o W Q Z 1 G p Y J a N j S d b J q h 2 r o 8 J 8 d 5 j v 8 L d U B F G a U S O e b a X t W o F + s j 6 v x x q Y 5 0 w U i E O h 9 c Y z n B E K d 6 s 5 0 1 A F g i 5 N l + B z d 2 z / Y G w G x s 3 D o r 3 T V h k Q J Y I 5 P 2 B P w B Q S w M E F A A C A A g A l m h u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Z o b l Q o i k e 4 D g A A A B E A A A A T A B w A R m 9 y b X V s Y X M v U 2 V j d G l v b j E u b S C i G A A o o B Q A A A A A A A A A A A A A A A A A A A A A A A A A A A A r T k 0 u y c z P U w i G 0 I b W A F B L A Q I t A B Q A A g A I A J Z o b l T L x v 8 L p A A A A P Y A A A A S A A A A A A A A A A A A A A A A A A A A A A B D b 2 5 m a W c v U G F j a 2 F n Z S 5 4 b W x Q S w E C L Q A U A A I A C A C W a G 5 U D 8 r p q 6 Q A A A D p A A A A E w A A A A A A A A A A A A A A A A D w A A A A W 0 N v b n R l b n R f V H l w Z X N d L n h t b F B L A Q I t A B Q A A g A I A J Z o b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z j B V 2 R G A X T L y 0 v i 2 M b 7 o e A A A A A A I A A A A A A A N m A A D A A A A A E A A A A F V v S S K c f Q j u s t J B 2 b M F B Y 4 A A A A A B I A A A K A A A A A Q A A A A C K 6 x 8 6 g j 5 R s V I W 6 5 v Z o u l l A A A A B 6 g w a Q 3 8 b X u s M i O a d 3 i z s w a o c t 0 N X G 3 r t r g A h u N n p / 6 l g e 9 J V 4 w k W w 0 O n o g M 9 r Y z q p + x X A / w S E g Q 0 P W 1 Y O y f s V O z X u k F 1 1 j H v e B P 8 i l 7 D 8 a x Q A A A A V 9 X F S 0 k R C P / N f / F / M 0 8 D R c G o J X g = = < / D a t a M a s h u p > 
</file>

<file path=customXml/itemProps1.xml><?xml version="1.0" encoding="utf-8"?>
<ds:datastoreItem xmlns:ds="http://schemas.openxmlformats.org/officeDocument/2006/customXml" ds:itemID="{1B27FD8E-5610-432E-959B-CAB12F2FF4F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3</vt:i4>
      </vt:variant>
    </vt:vector>
  </HeadingPairs>
  <TitlesOfParts>
    <vt:vector size="9" baseType="lpstr">
      <vt:lpstr>PD_alokacja_kontraktacja</vt:lpstr>
      <vt:lpstr>PD_PD</vt:lpstr>
      <vt:lpstr>PD_projekty COVID</vt:lpstr>
      <vt:lpstr>PD_ewaluacja</vt:lpstr>
      <vt:lpstr>PD_wskaźniki</vt:lpstr>
      <vt:lpstr>listy</vt:lpstr>
      <vt:lpstr>PD_alokacja_kontraktacja!Obszar_wydruku</vt:lpstr>
      <vt:lpstr>PD_ewaluacja!Obszar_wydruku</vt:lpstr>
      <vt:lpstr>PD_PD!Obszar_wydruku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Główczyńska Agata</cp:lastModifiedBy>
  <cp:lastPrinted>2023-03-22T07:45:15Z</cp:lastPrinted>
  <dcterms:created xsi:type="dcterms:W3CDTF">2017-09-14T07:20:33Z</dcterms:created>
  <dcterms:modified xsi:type="dcterms:W3CDTF">2024-08-06T13:13:37Z</dcterms:modified>
</cp:coreProperties>
</file>